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432"/>
  </bookViews>
  <sheets>
    <sheet name="год" sheetId="1" r:id="rId1"/>
  </sheets>
  <definedNames>
    <definedName name="_xlnm.Print_Titles" localSheetId="0">год!$A:$A</definedName>
  </definedNames>
  <calcPr calcId="152511"/>
</workbook>
</file>

<file path=xl/calcChain.xml><?xml version="1.0" encoding="utf-8"?>
<calcChain xmlns="http://schemas.openxmlformats.org/spreadsheetml/2006/main">
  <c r="D17" i="1" l="1"/>
  <c r="D27" i="1" l="1"/>
  <c r="D28" i="1"/>
  <c r="D29" i="1"/>
  <c r="D30" i="1"/>
  <c r="D31" i="1"/>
  <c r="D32" i="1"/>
  <c r="D33" i="1"/>
  <c r="D34" i="1"/>
  <c r="D35" i="1"/>
  <c r="D26" i="1"/>
  <c r="C27" i="1"/>
  <c r="C28" i="1"/>
  <c r="C29" i="1"/>
  <c r="C30" i="1"/>
  <c r="C31" i="1"/>
  <c r="C32" i="1"/>
  <c r="C33" i="1"/>
  <c r="C34" i="1"/>
  <c r="C35" i="1"/>
  <c r="C26" i="1"/>
  <c r="D14" i="1"/>
  <c r="D15" i="1"/>
  <c r="D16" i="1"/>
  <c r="D18" i="1"/>
  <c r="D19" i="1"/>
  <c r="D20" i="1"/>
  <c r="D21" i="1"/>
  <c r="D22" i="1"/>
  <c r="D23" i="1"/>
  <c r="D24" i="1"/>
  <c r="D13" i="1"/>
  <c r="C13" i="1"/>
  <c r="C14" i="1"/>
  <c r="C15" i="1"/>
  <c r="C16" i="1"/>
  <c r="C17" i="1"/>
  <c r="C18" i="1"/>
  <c r="C19" i="1"/>
  <c r="C20" i="1"/>
  <c r="C21" i="1"/>
  <c r="C22" i="1"/>
  <c r="C23" i="1"/>
  <c r="C24" i="1"/>
  <c r="C12" i="1"/>
  <c r="AW11" i="1"/>
  <c r="AV11" i="1"/>
  <c r="AV10" i="1" s="1"/>
  <c r="AW25" i="1"/>
  <c r="AV25" i="1"/>
  <c r="AR11" i="1"/>
  <c r="AT11" i="1" s="1"/>
  <c r="AQ11" i="1"/>
  <c r="AQ10" i="1" s="1"/>
  <c r="AR25" i="1"/>
  <c r="AQ25" i="1"/>
  <c r="AR10" i="1" l="1"/>
  <c r="AT10" i="1" s="1"/>
  <c r="AW10" i="1"/>
  <c r="C25" i="1"/>
  <c r="D25" i="1"/>
  <c r="F35" i="1"/>
  <c r="AE12" i="1" l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6" i="1"/>
  <c r="AE27" i="1"/>
  <c r="AE28" i="1"/>
  <c r="AE29" i="1"/>
  <c r="AE30" i="1"/>
  <c r="AE31" i="1"/>
  <c r="AE32" i="1"/>
  <c r="AE33" i="1"/>
  <c r="AE34" i="1"/>
  <c r="B13" i="1" l="1"/>
  <c r="B14" i="1"/>
  <c r="B15" i="1"/>
  <c r="B16" i="1"/>
  <c r="B17" i="1"/>
  <c r="B18" i="1"/>
  <c r="B19" i="1"/>
  <c r="B20" i="1"/>
  <c r="B21" i="1"/>
  <c r="B22" i="1"/>
  <c r="B23" i="1"/>
  <c r="B24" i="1"/>
  <c r="B26" i="1"/>
  <c r="B27" i="1"/>
  <c r="B28" i="1"/>
  <c r="B29" i="1"/>
  <c r="B30" i="1"/>
  <c r="B31" i="1"/>
  <c r="B32" i="1"/>
  <c r="B33" i="1"/>
  <c r="B34" i="1"/>
  <c r="B12" i="1"/>
  <c r="AF25" i="1"/>
  <c r="AF11" i="1"/>
  <c r="L11" i="1"/>
  <c r="L25" i="1"/>
  <c r="M25" i="1"/>
  <c r="B25" i="1" l="1"/>
  <c r="L10" i="1"/>
  <c r="AF10" i="1"/>
  <c r="G25" i="1"/>
  <c r="H25" i="1"/>
  <c r="I25" i="1"/>
  <c r="N25" i="1"/>
  <c r="AM25" i="1"/>
  <c r="AL25" i="1"/>
  <c r="AH25" i="1"/>
  <c r="AG25" i="1"/>
  <c r="H11" i="1"/>
  <c r="I11" i="1"/>
  <c r="H10" i="1" l="1"/>
  <c r="I10" i="1"/>
  <c r="E16" i="1"/>
  <c r="D12" i="1"/>
  <c r="AJ34" i="1"/>
  <c r="AJ33" i="1"/>
  <c r="AJ32" i="1"/>
  <c r="AJ31" i="1"/>
  <c r="AJ30" i="1"/>
  <c r="AJ29" i="1"/>
  <c r="AJ28" i="1"/>
  <c r="AJ27" i="1"/>
  <c r="AJ26" i="1"/>
  <c r="AJ22" i="1"/>
  <c r="AJ20" i="1"/>
  <c r="AJ19" i="1"/>
  <c r="AJ18" i="1"/>
  <c r="AJ16" i="1"/>
  <c r="AJ15" i="1"/>
  <c r="AJ14" i="1"/>
  <c r="AJ13" i="1"/>
  <c r="AJ12" i="1"/>
  <c r="AJ25" i="1"/>
  <c r="AH11" i="1"/>
  <c r="AG11" i="1"/>
  <c r="AO17" i="1"/>
  <c r="AO18" i="1"/>
  <c r="AO19" i="1"/>
  <c r="AO20" i="1"/>
  <c r="AO21" i="1"/>
  <c r="AO22" i="1"/>
  <c r="AO23" i="1"/>
  <c r="AO24" i="1"/>
  <c r="AO34" i="1"/>
  <c r="AO33" i="1"/>
  <c r="AO32" i="1"/>
  <c r="AO31" i="1"/>
  <c r="AO30" i="1"/>
  <c r="AO29" i="1"/>
  <c r="AO28" i="1"/>
  <c r="AO27" i="1"/>
  <c r="AO26" i="1"/>
  <c r="AO16" i="1"/>
  <c r="AO15" i="1"/>
  <c r="AO14" i="1"/>
  <c r="AO13" i="1"/>
  <c r="AO12" i="1"/>
  <c r="AM11" i="1"/>
  <c r="AL11" i="1"/>
  <c r="AC11" i="1"/>
  <c r="AB11" i="1"/>
  <c r="AC25" i="1"/>
  <c r="AB25" i="1"/>
  <c r="AE11" i="1" l="1"/>
  <c r="AE25" i="1"/>
  <c r="F12" i="1"/>
  <c r="AO25" i="1"/>
  <c r="AO11" i="1"/>
  <c r="AG10" i="1"/>
  <c r="AH10" i="1"/>
  <c r="AI10" i="1" s="1"/>
  <c r="AJ11" i="1"/>
  <c r="AJ10" i="1" l="1"/>
  <c r="AO10" i="1"/>
  <c r="C36" i="1"/>
  <c r="B36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28" i="1"/>
  <c r="P29" i="1"/>
  <c r="P30" i="1"/>
  <c r="P31" i="1"/>
  <c r="P32" i="1"/>
  <c r="P33" i="1"/>
  <c r="P34" i="1"/>
  <c r="F27" i="1" l="1"/>
  <c r="F18" i="1"/>
  <c r="F14" i="1"/>
  <c r="F31" i="1"/>
  <c r="F22" i="1"/>
  <c r="F30" i="1"/>
  <c r="F21" i="1"/>
  <c r="F17" i="1"/>
  <c r="F13" i="1"/>
  <c r="F34" i="1"/>
  <c r="F33" i="1"/>
  <c r="F29" i="1"/>
  <c r="F24" i="1"/>
  <c r="F20" i="1"/>
  <c r="F16" i="1"/>
  <c r="C11" i="1"/>
  <c r="F32" i="1"/>
  <c r="F28" i="1"/>
  <c r="F23" i="1"/>
  <c r="F19" i="1"/>
  <c r="F15" i="1"/>
  <c r="F26" i="1"/>
  <c r="D11" i="1"/>
  <c r="AB10" i="1"/>
  <c r="AC10" i="1"/>
  <c r="AA10" i="1"/>
  <c r="W10" i="1"/>
  <c r="X10" i="1"/>
  <c r="V10" i="1"/>
  <c r="R10" i="1"/>
  <c r="S10" i="1"/>
  <c r="Q10" i="1"/>
  <c r="E17" i="1"/>
  <c r="E18" i="1"/>
  <c r="E19" i="1"/>
  <c r="E20" i="1"/>
  <c r="E21" i="1"/>
  <c r="E22" i="1"/>
  <c r="E27" i="1"/>
  <c r="E28" i="1"/>
  <c r="E29" i="1"/>
  <c r="M11" i="1"/>
  <c r="N11" i="1"/>
  <c r="K12" i="1"/>
  <c r="K16" i="1"/>
  <c r="K17" i="1"/>
  <c r="K18" i="1"/>
  <c r="K19" i="1"/>
  <c r="K20" i="1"/>
  <c r="K21" i="1"/>
  <c r="K22" i="1"/>
  <c r="K26" i="1"/>
  <c r="K27" i="1"/>
  <c r="K28" i="1"/>
  <c r="K29" i="1"/>
  <c r="J12" i="1"/>
  <c r="J16" i="1"/>
  <c r="J17" i="1"/>
  <c r="J18" i="1"/>
  <c r="J19" i="1"/>
  <c r="J20" i="1"/>
  <c r="J21" i="1"/>
  <c r="J22" i="1"/>
  <c r="J26" i="1"/>
  <c r="J27" i="1"/>
  <c r="J28" i="1"/>
  <c r="J29" i="1"/>
  <c r="G11" i="1"/>
  <c r="AE10" i="1" l="1"/>
  <c r="AD10" i="1"/>
  <c r="F25" i="1"/>
  <c r="N10" i="1"/>
  <c r="M10" i="1"/>
  <c r="K11" i="1"/>
  <c r="F11" i="1"/>
  <c r="P25" i="1"/>
  <c r="B11" i="1"/>
  <c r="E12" i="1"/>
  <c r="P11" i="1"/>
  <c r="E25" i="1"/>
  <c r="E26" i="1"/>
  <c r="J25" i="1"/>
  <c r="G10" i="1"/>
  <c r="K25" i="1"/>
  <c r="J11" i="1"/>
  <c r="P10" i="1" l="1"/>
  <c r="O10" i="1"/>
  <c r="B10" i="1"/>
  <c r="F10" i="1"/>
  <c r="E11" i="1"/>
  <c r="J10" i="1"/>
  <c r="K10" i="1"/>
  <c r="E10" i="1" l="1"/>
</calcChain>
</file>

<file path=xl/sharedStrings.xml><?xml version="1.0" encoding="utf-8"?>
<sst xmlns="http://schemas.openxmlformats.org/spreadsheetml/2006/main" count="157" uniqueCount="60">
  <si>
    <t>Государственная программа "Создание условий для эффективного управления муниципальными финансами"</t>
  </si>
  <si>
    <t>Уточненный план на год</t>
  </si>
  <si>
    <t>Исполнение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</si>
  <si>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</si>
  <si>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</si>
  <si>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</si>
  <si>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</si>
  <si>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</si>
  <si>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</si>
  <si>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</si>
  <si>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</si>
  <si>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</si>
  <si>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</si>
  <si>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</si>
  <si>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</si>
  <si>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</si>
  <si>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</si>
  <si>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</si>
  <si>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</si>
  <si>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</si>
  <si>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</si>
  <si>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</si>
  <si>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</si>
  <si>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</si>
  <si>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</si>
  <si>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20.1.01.81010</t>
  </si>
  <si>
    <t>Окружной бюджет</t>
  </si>
  <si>
    <t>20.1.02.81030</t>
  </si>
  <si>
    <t xml:space="preserve">% исполнения </t>
  </si>
  <si>
    <t>20.3.01.81040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</si>
  <si>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</si>
  <si>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</si>
  <si>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 xml:space="preserve">Дотации на выравнивание бюджетной обеспеченности муниципальных районов (городских округов) </t>
  </si>
  <si>
    <t>20.3.02.81050</t>
  </si>
  <si>
    <t>20.3.02.81060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</si>
  <si>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</si>
  <si>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</si>
  <si>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>20.3.03.81070</t>
  </si>
  <si>
    <t>Всего дотаций</t>
  </si>
  <si>
    <t xml:space="preserve">Городские округа </t>
  </si>
  <si>
    <t>Дотации в целях поощрения городских округов и муниципальных районов Ханты-Мансийского автономного округа – Югры за развитие практик инициативного бюджетирования</t>
  </si>
  <si>
    <t>Нераспределенный резерв</t>
  </si>
  <si>
    <t>(тыс. рублей)</t>
  </si>
  <si>
    <t>Наименование муниципальных районов (городских округов)</t>
  </si>
  <si>
    <t>к уточн. плану на год</t>
  </si>
  <si>
    <t>Непрограммные направления деятельности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</si>
  <si>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</t>
  </si>
  <si>
    <t>40.В.W0.58530</t>
  </si>
  <si>
    <t>Федеральный бюджет</t>
  </si>
  <si>
    <t>св.100</t>
  </si>
  <si>
    <t>Сведения о фактических расходах на предоставление дотаций из бюджета Ханты-Мансийского автономного округа - Югры  бюджетам муниципальных образований за 2020 год в разрезе государственных программ Ханты-Мансийского автономного округа - Югры и видов дотаций</t>
  </si>
  <si>
    <t>Первоначальный план на год</t>
  </si>
  <si>
    <t>к перв. плану на год</t>
  </si>
  <si>
    <t>с.п. Русскинская</t>
  </si>
  <si>
    <t>Муниципальные районы, сельское поселение</t>
  </si>
  <si>
    <t>Премирование победителей Всероссийского конкурса "Лучшая муниципальная практика"</t>
  </si>
  <si>
    <t>40.4.00.53990</t>
  </si>
  <si>
    <t>Премирование победителей Всероссийского конкурса "Лучшая муниципальная практика" за счет средств резервного фонда Президента Российской Федерации</t>
  </si>
  <si>
    <t>40.4.00.5399R</t>
  </si>
  <si>
    <t>Приложение 13.2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</si>
</sst>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_ ;[Red]\-#,##0.00\ "/>
    <numFmt numFmtId="165" formatCode="#,##0.0"/>
    <numFmt numFmtId="166" formatCode="0.000000"/>
    <numFmt numFmtId="167" formatCode="[&gt;=50]#,##0.0,;[Red][&lt;=-50]\-#,##0.0,;#,##0.0,"/>
  </numFmts>
  <fonts count="12" x14ac:knownFonts="1"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  <font>
      <i/>
      <sz val="9.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2" xfId="0" applyFont="1" applyBorder="1"/>
    <xf numFmtId="0" fontId="6" fillId="0" borderId="0" xfId="0" applyFont="1"/>
    <xf numFmtId="0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165" fontId="1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4" fontId="5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/>
    </xf>
    <xf numFmtId="166" fontId="5" fillId="0" borderId="1" xfId="0" applyNumberFormat="1" applyFont="1" applyBorder="1" applyAlignment="1">
      <alignment horizontal="right" vertical="center"/>
    </xf>
    <xf numFmtId="0" fontId="5" fillId="0" borderId="2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wrapText="1"/>
    </xf>
    <xf numFmtId="165" fontId="4" fillId="0" borderId="1" xfId="0" applyNumberFormat="1" applyFont="1" applyBorder="1" applyAlignment="1">
      <alignment horizontal="right" vertical="center"/>
    </xf>
    <xf numFmtId="165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7" fontId="5" fillId="0" borderId="1" xfId="0" applyNumberFormat="1" applyFont="1" applyBorder="1" applyAlignment="1">
      <alignment horizontal="right" vertical="center"/>
    </xf>
    <xf numFmtId="167" fontId="4" fillId="0" borderId="1" xfId="0" applyNumberFormat="1" applyFont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7" fontId="4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0" fontId="8" fillId="0" borderId="0" xfId="0" applyFont="1" applyFill="1" applyAlignment="1">
      <alignment vertical="center"/>
    </xf>
    <xf numFmtId="0" fontId="1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6"/>
  <sheetViews>
    <sheetView tabSelected="1" zoomScaleNormal="100" workbookViewId="0">
      <selection activeCell="N3" sqref="N3:O3"/>
    </sheetView>
  </sheetViews>
  <sheetFormatPr defaultColWidth="9.109375" defaultRowHeight="13.2" x14ac:dyDescent="0.25"/>
  <cols>
    <col min="1" max="1" width="20.88671875" style="4" customWidth="1"/>
    <col min="2" max="2" width="14" style="4" customWidth="1"/>
    <col min="3" max="3" width="11.21875" style="4" customWidth="1"/>
    <col min="4" max="4" width="11.109375" style="4" customWidth="1"/>
    <col min="5" max="5" width="8.88671875" style="4" customWidth="1"/>
    <col min="6" max="6" width="9.109375" style="4" customWidth="1"/>
    <col min="7" max="7" width="14.6640625" style="4" customWidth="1"/>
    <col min="8" max="8" width="12.6640625" style="4" customWidth="1"/>
    <col min="9" max="9" width="11.88671875" style="4" customWidth="1"/>
    <col min="10" max="11" width="7.77734375" style="4" customWidth="1"/>
    <col min="12" max="12" width="14.33203125" style="4" customWidth="1"/>
    <col min="13" max="13" width="12.77734375" style="4" customWidth="1"/>
    <col min="14" max="14" width="13.21875" style="4" customWidth="1"/>
    <col min="15" max="15" width="8.33203125" style="4" customWidth="1"/>
    <col min="16" max="16" width="8.109375" style="4" customWidth="1"/>
    <col min="17" max="17" width="14.5546875" style="4" customWidth="1"/>
    <col min="18" max="18" width="11.109375" style="4" customWidth="1"/>
    <col min="19" max="19" width="10.5546875" style="4" customWidth="1"/>
    <col min="20" max="20" width="10" style="4" customWidth="1"/>
    <col min="21" max="21" width="9.33203125" style="4" customWidth="1"/>
    <col min="22" max="22" width="14.44140625" style="4" customWidth="1"/>
    <col min="23" max="23" width="11.44140625" style="4" customWidth="1"/>
    <col min="24" max="24" width="10.88671875" style="4" customWidth="1"/>
    <col min="25" max="25" width="8.6640625" style="4" customWidth="1"/>
    <col min="26" max="26" width="9.33203125" style="4" customWidth="1"/>
    <col min="27" max="27" width="14.6640625" style="4" customWidth="1"/>
    <col min="28" max="28" width="11" style="4" customWidth="1"/>
    <col min="29" max="29" width="10.109375" style="4" customWidth="1"/>
    <col min="30" max="30" width="8.6640625" style="4" customWidth="1"/>
    <col min="31" max="31" width="7.6640625" style="4" customWidth="1"/>
    <col min="32" max="32" width="14.44140625" style="4" customWidth="1"/>
    <col min="33" max="33" width="12.21875" style="4" customWidth="1"/>
    <col min="34" max="34" width="11.6640625" style="4" customWidth="1"/>
    <col min="35" max="35" width="9" style="4" customWidth="1"/>
    <col min="36" max="36" width="8.6640625" style="4" customWidth="1"/>
    <col min="37" max="37" width="14" style="4" customWidth="1"/>
    <col min="38" max="38" width="11.77734375" style="4" customWidth="1"/>
    <col min="39" max="39" width="11" style="4" customWidth="1"/>
    <col min="40" max="41" width="9.109375" style="4"/>
    <col min="42" max="42" width="14.5546875" style="4" customWidth="1"/>
    <col min="43" max="43" width="11.77734375" style="4" customWidth="1"/>
    <col min="44" max="44" width="10.33203125" style="4" customWidth="1"/>
    <col min="45" max="46" width="9.109375" style="4"/>
    <col min="47" max="47" width="14.5546875" style="4" customWidth="1"/>
    <col min="48" max="48" width="11.88671875" style="4" customWidth="1"/>
    <col min="49" max="49" width="10.5546875" style="4" customWidth="1"/>
    <col min="50" max="16384" width="9.109375" style="4"/>
  </cols>
  <sheetData>
    <row r="1" spans="1:51" ht="15.6" customHeight="1" x14ac:dyDescent="0.25">
      <c r="A1" s="3"/>
      <c r="B1" s="3"/>
      <c r="C1" s="3"/>
      <c r="D1" s="3"/>
      <c r="E1" s="3"/>
      <c r="F1" s="3"/>
      <c r="G1" s="3"/>
      <c r="H1" s="3"/>
      <c r="J1" s="36"/>
      <c r="K1" s="36"/>
      <c r="L1" s="36"/>
      <c r="M1" s="36" t="s">
        <v>59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51" ht="30.6" customHeight="1" x14ac:dyDescent="0.25">
      <c r="A2" s="14"/>
      <c r="B2" s="46" t="s">
        <v>50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</row>
    <row r="3" spans="1:51" ht="12.75" customHeight="1" x14ac:dyDescent="0.25">
      <c r="A3" s="3"/>
      <c r="B3" s="3"/>
      <c r="C3" s="3"/>
      <c r="D3" s="3"/>
      <c r="E3" s="3"/>
      <c r="F3" s="3"/>
      <c r="G3" s="3"/>
      <c r="H3" s="3"/>
      <c r="I3" s="3"/>
      <c r="L3" s="3"/>
      <c r="M3" s="3"/>
      <c r="N3" s="47" t="s">
        <v>42</v>
      </c>
      <c r="O3" s="47"/>
      <c r="Q3" s="16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51" ht="23.4" customHeight="1" x14ac:dyDescent="0.25">
      <c r="A4" s="42" t="s">
        <v>43</v>
      </c>
      <c r="B4" s="42" t="s">
        <v>38</v>
      </c>
      <c r="C4" s="42"/>
      <c r="D4" s="42"/>
      <c r="E4" s="42"/>
      <c r="F4" s="42"/>
      <c r="G4" s="42" t="s">
        <v>0</v>
      </c>
      <c r="H4" s="42"/>
      <c r="I4" s="42"/>
      <c r="J4" s="42"/>
      <c r="K4" s="42"/>
      <c r="L4" s="42"/>
      <c r="M4" s="42"/>
      <c r="N4" s="42"/>
      <c r="O4" s="42"/>
      <c r="P4" s="42"/>
      <c r="Q4" s="42" t="s">
        <v>0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 t="s">
        <v>0</v>
      </c>
      <c r="AG4" s="42"/>
      <c r="AH4" s="42"/>
      <c r="AI4" s="42"/>
      <c r="AJ4" s="42"/>
      <c r="AK4" s="39" t="s">
        <v>45</v>
      </c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1"/>
    </row>
    <row r="5" spans="1:51" ht="72" customHeight="1" x14ac:dyDescent="0.25">
      <c r="A5" s="42"/>
      <c r="B5" s="42"/>
      <c r="C5" s="42"/>
      <c r="D5" s="42"/>
      <c r="E5" s="42"/>
      <c r="F5" s="42"/>
      <c r="G5" s="42" t="s">
        <v>32</v>
      </c>
      <c r="H5" s="42"/>
      <c r="I5" s="42"/>
      <c r="J5" s="42"/>
      <c r="K5" s="42"/>
      <c r="L5" s="42" t="s">
        <v>30</v>
      </c>
      <c r="M5" s="42"/>
      <c r="N5" s="42"/>
      <c r="O5" s="42"/>
      <c r="P5" s="42"/>
      <c r="Q5" s="42" t="s">
        <v>31</v>
      </c>
      <c r="R5" s="42"/>
      <c r="S5" s="42"/>
      <c r="T5" s="42"/>
      <c r="U5" s="42"/>
      <c r="V5" s="42" t="s">
        <v>35</v>
      </c>
      <c r="W5" s="42"/>
      <c r="X5" s="42"/>
      <c r="Y5" s="42"/>
      <c r="Z5" s="42"/>
      <c r="AA5" s="42" t="s">
        <v>36</v>
      </c>
      <c r="AB5" s="42"/>
      <c r="AC5" s="42"/>
      <c r="AD5" s="42"/>
      <c r="AE5" s="42"/>
      <c r="AF5" s="42" t="s">
        <v>40</v>
      </c>
      <c r="AG5" s="42"/>
      <c r="AH5" s="42"/>
      <c r="AI5" s="42"/>
      <c r="AJ5" s="42"/>
      <c r="AK5" s="42" t="s">
        <v>46</v>
      </c>
      <c r="AL5" s="42"/>
      <c r="AM5" s="42"/>
      <c r="AN5" s="42"/>
      <c r="AO5" s="42"/>
      <c r="AP5" s="42" t="s">
        <v>55</v>
      </c>
      <c r="AQ5" s="45"/>
      <c r="AR5" s="45"/>
      <c r="AS5" s="45"/>
      <c r="AT5" s="45"/>
      <c r="AU5" s="37" t="s">
        <v>57</v>
      </c>
      <c r="AV5" s="37"/>
      <c r="AW5" s="37"/>
      <c r="AX5" s="37"/>
      <c r="AY5" s="37"/>
    </row>
    <row r="6" spans="1:51" ht="15" customHeight="1" x14ac:dyDescent="0.25">
      <c r="A6" s="42"/>
      <c r="B6" s="42" t="s">
        <v>51</v>
      </c>
      <c r="C6" s="42" t="s">
        <v>1</v>
      </c>
      <c r="D6" s="42" t="s">
        <v>2</v>
      </c>
      <c r="E6" s="44" t="s">
        <v>28</v>
      </c>
      <c r="F6" s="44"/>
      <c r="G6" s="42" t="s">
        <v>51</v>
      </c>
      <c r="H6" s="42" t="s">
        <v>1</v>
      </c>
      <c r="I6" s="43" t="s">
        <v>2</v>
      </c>
      <c r="J6" s="44" t="s">
        <v>28</v>
      </c>
      <c r="K6" s="44"/>
      <c r="L6" s="42" t="s">
        <v>51</v>
      </c>
      <c r="M6" s="42" t="s">
        <v>1</v>
      </c>
      <c r="N6" s="43" t="s">
        <v>2</v>
      </c>
      <c r="O6" s="44" t="s">
        <v>28</v>
      </c>
      <c r="P6" s="44"/>
      <c r="Q6" s="42" t="s">
        <v>51</v>
      </c>
      <c r="R6" s="42" t="s">
        <v>1</v>
      </c>
      <c r="S6" s="43" t="s">
        <v>2</v>
      </c>
      <c r="T6" s="44" t="s">
        <v>28</v>
      </c>
      <c r="U6" s="44"/>
      <c r="V6" s="42" t="s">
        <v>51</v>
      </c>
      <c r="W6" s="42" t="s">
        <v>1</v>
      </c>
      <c r="X6" s="43" t="s">
        <v>2</v>
      </c>
      <c r="Y6" s="44" t="s">
        <v>28</v>
      </c>
      <c r="Z6" s="44"/>
      <c r="AA6" s="42" t="s">
        <v>51</v>
      </c>
      <c r="AB6" s="42" t="s">
        <v>1</v>
      </c>
      <c r="AC6" s="43" t="s">
        <v>2</v>
      </c>
      <c r="AD6" s="44" t="s">
        <v>28</v>
      </c>
      <c r="AE6" s="44"/>
      <c r="AF6" s="42" t="s">
        <v>51</v>
      </c>
      <c r="AG6" s="42" t="s">
        <v>1</v>
      </c>
      <c r="AH6" s="43" t="s">
        <v>2</v>
      </c>
      <c r="AI6" s="44" t="s">
        <v>28</v>
      </c>
      <c r="AJ6" s="44"/>
      <c r="AK6" s="42" t="s">
        <v>51</v>
      </c>
      <c r="AL6" s="42" t="s">
        <v>1</v>
      </c>
      <c r="AM6" s="43" t="s">
        <v>2</v>
      </c>
      <c r="AN6" s="44" t="s">
        <v>28</v>
      </c>
      <c r="AO6" s="44"/>
      <c r="AP6" s="42" t="s">
        <v>51</v>
      </c>
      <c r="AQ6" s="42" t="s">
        <v>1</v>
      </c>
      <c r="AR6" s="43" t="s">
        <v>2</v>
      </c>
      <c r="AS6" s="44" t="s">
        <v>28</v>
      </c>
      <c r="AT6" s="44"/>
      <c r="AU6" s="42" t="s">
        <v>51</v>
      </c>
      <c r="AV6" s="42" t="s">
        <v>1</v>
      </c>
      <c r="AW6" s="43" t="s">
        <v>2</v>
      </c>
      <c r="AX6" s="44" t="s">
        <v>28</v>
      </c>
      <c r="AY6" s="44"/>
    </row>
    <row r="7" spans="1:51" ht="42" customHeight="1" x14ac:dyDescent="0.25">
      <c r="A7" s="42"/>
      <c r="B7" s="42"/>
      <c r="C7" s="42"/>
      <c r="D7" s="42"/>
      <c r="E7" s="42" t="s">
        <v>52</v>
      </c>
      <c r="F7" s="44" t="s">
        <v>44</v>
      </c>
      <c r="G7" s="42"/>
      <c r="H7" s="42"/>
      <c r="I7" s="43"/>
      <c r="J7" s="20" t="s">
        <v>52</v>
      </c>
      <c r="K7" s="21" t="s">
        <v>44</v>
      </c>
      <c r="L7" s="42"/>
      <c r="M7" s="42"/>
      <c r="N7" s="43"/>
      <c r="O7" s="23" t="s">
        <v>52</v>
      </c>
      <c r="P7" s="21" t="s">
        <v>44</v>
      </c>
      <c r="Q7" s="42"/>
      <c r="R7" s="42"/>
      <c r="S7" s="43"/>
      <c r="T7" s="23" t="s">
        <v>52</v>
      </c>
      <c r="U7" s="21" t="s">
        <v>44</v>
      </c>
      <c r="V7" s="42"/>
      <c r="W7" s="42"/>
      <c r="X7" s="43"/>
      <c r="Y7" s="23" t="s">
        <v>52</v>
      </c>
      <c r="Z7" s="21" t="s">
        <v>44</v>
      </c>
      <c r="AA7" s="42"/>
      <c r="AB7" s="42"/>
      <c r="AC7" s="43"/>
      <c r="AD7" s="23" t="s">
        <v>52</v>
      </c>
      <c r="AE7" s="21" t="s">
        <v>44</v>
      </c>
      <c r="AF7" s="42"/>
      <c r="AG7" s="42"/>
      <c r="AH7" s="43"/>
      <c r="AI7" s="23" t="s">
        <v>52</v>
      </c>
      <c r="AJ7" s="21" t="s">
        <v>44</v>
      </c>
      <c r="AK7" s="42"/>
      <c r="AL7" s="42"/>
      <c r="AM7" s="43"/>
      <c r="AN7" s="27" t="s">
        <v>52</v>
      </c>
      <c r="AO7" s="28" t="s">
        <v>44</v>
      </c>
      <c r="AP7" s="42"/>
      <c r="AQ7" s="42"/>
      <c r="AR7" s="43"/>
      <c r="AS7" s="27" t="s">
        <v>52</v>
      </c>
      <c r="AT7" s="28" t="s">
        <v>44</v>
      </c>
      <c r="AU7" s="42"/>
      <c r="AV7" s="42"/>
      <c r="AW7" s="43"/>
      <c r="AX7" s="27" t="s">
        <v>52</v>
      </c>
      <c r="AY7" s="28" t="s">
        <v>44</v>
      </c>
    </row>
    <row r="8" spans="1:51" ht="12.75" customHeight="1" x14ac:dyDescent="0.25">
      <c r="A8" s="42"/>
      <c r="B8" s="42"/>
      <c r="C8" s="42"/>
      <c r="D8" s="42"/>
      <c r="E8" s="42"/>
      <c r="F8" s="44"/>
      <c r="G8" s="42" t="s">
        <v>26</v>
      </c>
      <c r="H8" s="42"/>
      <c r="I8" s="42"/>
      <c r="J8" s="42"/>
      <c r="K8" s="42"/>
      <c r="L8" s="42" t="s">
        <v>26</v>
      </c>
      <c r="M8" s="42"/>
      <c r="N8" s="42"/>
      <c r="O8" s="42"/>
      <c r="P8" s="42"/>
      <c r="Q8" s="42" t="s">
        <v>26</v>
      </c>
      <c r="R8" s="42"/>
      <c r="S8" s="42"/>
      <c r="T8" s="42"/>
      <c r="U8" s="42"/>
      <c r="V8" s="42" t="s">
        <v>26</v>
      </c>
      <c r="W8" s="42"/>
      <c r="X8" s="42"/>
      <c r="Y8" s="42"/>
      <c r="Z8" s="42"/>
      <c r="AA8" s="42" t="s">
        <v>26</v>
      </c>
      <c r="AB8" s="42"/>
      <c r="AC8" s="42"/>
      <c r="AD8" s="42"/>
      <c r="AE8" s="42"/>
      <c r="AF8" s="42" t="s">
        <v>26</v>
      </c>
      <c r="AG8" s="42"/>
      <c r="AH8" s="42"/>
      <c r="AI8" s="42"/>
      <c r="AJ8" s="42"/>
      <c r="AK8" s="42" t="s">
        <v>48</v>
      </c>
      <c r="AL8" s="42"/>
      <c r="AM8" s="42"/>
      <c r="AN8" s="42"/>
      <c r="AO8" s="42"/>
      <c r="AP8" s="42" t="s">
        <v>48</v>
      </c>
      <c r="AQ8" s="42"/>
      <c r="AR8" s="42"/>
      <c r="AS8" s="42"/>
      <c r="AT8" s="42"/>
      <c r="AU8" s="42" t="s">
        <v>48</v>
      </c>
      <c r="AV8" s="42"/>
      <c r="AW8" s="42"/>
      <c r="AX8" s="42"/>
      <c r="AY8" s="42"/>
    </row>
    <row r="9" spans="1:51" x14ac:dyDescent="0.25">
      <c r="A9" s="42"/>
      <c r="B9" s="42"/>
      <c r="C9" s="42"/>
      <c r="D9" s="42"/>
      <c r="E9" s="42"/>
      <c r="F9" s="44"/>
      <c r="G9" s="42" t="s">
        <v>25</v>
      </c>
      <c r="H9" s="42"/>
      <c r="I9" s="42"/>
      <c r="J9" s="42"/>
      <c r="K9" s="42"/>
      <c r="L9" s="42" t="s">
        <v>27</v>
      </c>
      <c r="M9" s="42"/>
      <c r="N9" s="42"/>
      <c r="O9" s="42"/>
      <c r="P9" s="42"/>
      <c r="Q9" s="42" t="s">
        <v>29</v>
      </c>
      <c r="R9" s="42"/>
      <c r="S9" s="42"/>
      <c r="T9" s="42"/>
      <c r="U9" s="42"/>
      <c r="V9" s="42" t="s">
        <v>33</v>
      </c>
      <c r="W9" s="42"/>
      <c r="X9" s="42"/>
      <c r="Y9" s="42"/>
      <c r="Z9" s="42"/>
      <c r="AA9" s="42" t="s">
        <v>34</v>
      </c>
      <c r="AB9" s="42"/>
      <c r="AC9" s="42"/>
      <c r="AD9" s="42"/>
      <c r="AE9" s="42"/>
      <c r="AF9" s="42" t="s">
        <v>37</v>
      </c>
      <c r="AG9" s="42"/>
      <c r="AH9" s="42"/>
      <c r="AI9" s="42"/>
      <c r="AJ9" s="42"/>
      <c r="AK9" s="42" t="s">
        <v>47</v>
      </c>
      <c r="AL9" s="42"/>
      <c r="AM9" s="42"/>
      <c r="AN9" s="42"/>
      <c r="AO9" s="42"/>
      <c r="AP9" s="38" t="s">
        <v>56</v>
      </c>
      <c r="AQ9" s="38"/>
      <c r="AR9" s="38"/>
      <c r="AS9" s="38"/>
      <c r="AT9" s="38"/>
      <c r="AU9" s="38" t="s">
        <v>58</v>
      </c>
      <c r="AV9" s="38"/>
      <c r="AW9" s="38"/>
      <c r="AX9" s="38"/>
      <c r="AY9" s="38"/>
    </row>
    <row r="10" spans="1:51" ht="18.75" customHeight="1" x14ac:dyDescent="0.25">
      <c r="A10" s="2" t="s">
        <v>38</v>
      </c>
      <c r="B10" s="24">
        <f>B11+B25+B36</f>
        <v>9590266900</v>
      </c>
      <c r="C10" s="24">
        <v>11096959351.369999</v>
      </c>
      <c r="D10" s="24">
        <v>11096959351.369999</v>
      </c>
      <c r="E10" s="10">
        <f>D10/B10*100</f>
        <v>115.71064149810053</v>
      </c>
      <c r="F10" s="10">
        <f>D10/C10*100</f>
        <v>100</v>
      </c>
      <c r="G10" s="24">
        <f>G11+G25+G36</f>
        <v>7205863100</v>
      </c>
      <c r="H10" s="24">
        <f t="shared" ref="H10:I10" si="0">H11+H25+H36</f>
        <v>7205863100</v>
      </c>
      <c r="I10" s="24">
        <f t="shared" si="0"/>
        <v>7205863100</v>
      </c>
      <c r="J10" s="10">
        <f>I10/G10*100</f>
        <v>100</v>
      </c>
      <c r="K10" s="10">
        <f>I10/H10*100</f>
        <v>100</v>
      </c>
      <c r="L10" s="24">
        <f t="shared" ref="L10:N10" si="1">L11+L25+L36</f>
        <v>1884403800</v>
      </c>
      <c r="M10" s="24">
        <f t="shared" si="1"/>
        <v>3584168700</v>
      </c>
      <c r="N10" s="24">
        <f t="shared" si="1"/>
        <v>3584168700</v>
      </c>
      <c r="O10" s="10">
        <f>N10/L10*100</f>
        <v>190.20173383220731</v>
      </c>
      <c r="P10" s="10">
        <f>N10/M10*100</f>
        <v>100</v>
      </c>
      <c r="Q10" s="24">
        <f>Q11+Q25+Q36</f>
        <v>200000000</v>
      </c>
      <c r="R10" s="24">
        <f t="shared" ref="R10:S10" si="2">R11+R25+R36</f>
        <v>0</v>
      </c>
      <c r="S10" s="24">
        <f t="shared" si="2"/>
        <v>0</v>
      </c>
      <c r="T10" s="10"/>
      <c r="U10" s="22"/>
      <c r="V10" s="24">
        <f>V11+V25+V36</f>
        <v>100000000</v>
      </c>
      <c r="W10" s="24">
        <f t="shared" ref="W10:X10" si="3">W11+W25+W36</f>
        <v>0</v>
      </c>
      <c r="X10" s="24">
        <f t="shared" si="3"/>
        <v>0</v>
      </c>
      <c r="Y10" s="22"/>
      <c r="Z10" s="22"/>
      <c r="AA10" s="24">
        <f>AA11+AA25+AA36</f>
        <v>100000000</v>
      </c>
      <c r="AB10" s="24">
        <f t="shared" ref="AB10:AC10" si="4">AB11+AB25+AB36</f>
        <v>100000000</v>
      </c>
      <c r="AC10" s="24">
        <f t="shared" si="4"/>
        <v>100000000</v>
      </c>
      <c r="AD10" s="10">
        <f>AC10/AA10*100</f>
        <v>100</v>
      </c>
      <c r="AE10" s="10">
        <f>AC10/AB10*100</f>
        <v>100</v>
      </c>
      <c r="AF10" s="24">
        <f t="shared" ref="AF10:AH10" si="5">AF11+AF25+AF36</f>
        <v>100000000</v>
      </c>
      <c r="AG10" s="24">
        <f t="shared" si="5"/>
        <v>100000000</v>
      </c>
      <c r="AH10" s="24">
        <f t="shared" si="5"/>
        <v>100000000</v>
      </c>
      <c r="AI10" s="10">
        <f>AH10/AF10*100</f>
        <v>100</v>
      </c>
      <c r="AJ10" s="10">
        <f t="shared" ref="AJ10:AJ34" si="6">AH10/AG10*100</f>
        <v>100</v>
      </c>
      <c r="AK10" s="10">
        <v>0</v>
      </c>
      <c r="AL10" s="24">
        <v>21927551.370000001</v>
      </c>
      <c r="AM10" s="24">
        <v>21927551.370000001</v>
      </c>
      <c r="AN10" s="27"/>
      <c r="AO10" s="10">
        <f t="shared" ref="AO10:AO34" si="7">AM10/AL10*100</f>
        <v>100</v>
      </c>
      <c r="AP10" s="8"/>
      <c r="AQ10" s="34">
        <f>AQ11+AQ25</f>
        <v>3400000</v>
      </c>
      <c r="AR10" s="34">
        <f>AR11+AR25</f>
        <v>3400000</v>
      </c>
      <c r="AS10" s="8"/>
      <c r="AT10" s="10">
        <f>AR10/AQ10*100</f>
        <v>100</v>
      </c>
      <c r="AU10" s="8"/>
      <c r="AV10" s="34">
        <f>AV11+AV25</f>
        <v>81600000</v>
      </c>
      <c r="AW10" s="34">
        <f>AW11+AW25</f>
        <v>81600000</v>
      </c>
      <c r="AX10" s="8"/>
      <c r="AY10" s="32">
        <v>100</v>
      </c>
    </row>
    <row r="11" spans="1:51" ht="15" customHeight="1" x14ac:dyDescent="0.25">
      <c r="A11" s="2" t="s">
        <v>39</v>
      </c>
      <c r="B11" s="24">
        <f>SUM(B12:B24)</f>
        <v>4478982500</v>
      </c>
      <c r="C11" s="24">
        <f t="shared" ref="C11:D11" si="8">SUM(C12:C24)</f>
        <v>7153802239.04</v>
      </c>
      <c r="D11" s="24">
        <f t="shared" si="8"/>
        <v>7153802239.04</v>
      </c>
      <c r="E11" s="10">
        <f>D11/B11*100</f>
        <v>159.71936123974587</v>
      </c>
      <c r="F11" s="10">
        <f>D11/C11*100</f>
        <v>100</v>
      </c>
      <c r="G11" s="24">
        <f>SUM(G12:G24)</f>
        <v>4225446800</v>
      </c>
      <c r="H11" s="24">
        <f t="shared" ref="H11:I11" si="9">SUM(H12:H24)</f>
        <v>4225446800</v>
      </c>
      <c r="I11" s="24">
        <f t="shared" si="9"/>
        <v>4225446800</v>
      </c>
      <c r="J11" s="10">
        <f t="shared" ref="J11:J29" si="10">I11/G11*100</f>
        <v>100</v>
      </c>
      <c r="K11" s="10">
        <f>I11/H11*100</f>
        <v>100</v>
      </c>
      <c r="L11" s="24">
        <f t="shared" ref="L11:N11" si="11">SUM(L12:L24)</f>
        <v>253535700</v>
      </c>
      <c r="M11" s="24">
        <f t="shared" si="11"/>
        <v>2732212200</v>
      </c>
      <c r="N11" s="24">
        <f t="shared" si="11"/>
        <v>2732212200</v>
      </c>
      <c r="O11" s="19" t="s">
        <v>49</v>
      </c>
      <c r="P11" s="10">
        <f t="shared" ref="P11:P34" si="12">N11/M11*100</f>
        <v>100</v>
      </c>
      <c r="Q11" s="24">
        <v>0</v>
      </c>
      <c r="R11" s="24">
        <v>0</v>
      </c>
      <c r="S11" s="24">
        <v>0</v>
      </c>
      <c r="T11" s="22"/>
      <c r="U11" s="22"/>
      <c r="V11" s="24">
        <v>0</v>
      </c>
      <c r="W11" s="24">
        <v>0</v>
      </c>
      <c r="X11" s="24">
        <v>0</v>
      </c>
      <c r="Y11" s="10"/>
      <c r="Z11" s="22"/>
      <c r="AA11" s="24">
        <v>0</v>
      </c>
      <c r="AB11" s="24">
        <f t="shared" ref="AB11:AC11" si="13">SUM(AB12:AB24)</f>
        <v>56734300</v>
      </c>
      <c r="AC11" s="24">
        <f t="shared" si="13"/>
        <v>56734300</v>
      </c>
      <c r="AD11" s="10"/>
      <c r="AE11" s="9">
        <f t="shared" ref="AE11:AE34" si="14">AC11/AB11*100</f>
        <v>100</v>
      </c>
      <c r="AF11" s="24">
        <f t="shared" ref="AF11:AH11" si="15">SUM(AF12:AF24)</f>
        <v>0</v>
      </c>
      <c r="AG11" s="24">
        <f t="shared" si="15"/>
        <v>50000000</v>
      </c>
      <c r="AH11" s="24">
        <f t="shared" si="15"/>
        <v>50000000</v>
      </c>
      <c r="AI11" s="22"/>
      <c r="AJ11" s="10">
        <f t="shared" si="6"/>
        <v>100</v>
      </c>
      <c r="AK11" s="10">
        <v>0</v>
      </c>
      <c r="AL11" s="24">
        <f t="shared" ref="AL11:AM11" si="16">SUM(AL12:AL24)</f>
        <v>14408939.040000001</v>
      </c>
      <c r="AM11" s="24">
        <f t="shared" si="16"/>
        <v>14408939.040000001</v>
      </c>
      <c r="AN11" s="27"/>
      <c r="AO11" s="10">
        <f t="shared" si="7"/>
        <v>100</v>
      </c>
      <c r="AP11" s="8"/>
      <c r="AQ11" s="34">
        <f>AQ18</f>
        <v>3000000</v>
      </c>
      <c r="AR11" s="34">
        <f>AR18</f>
        <v>3000000</v>
      </c>
      <c r="AS11" s="8"/>
      <c r="AT11" s="10">
        <f>AR11/AQ11*100</f>
        <v>100</v>
      </c>
      <c r="AU11" s="8"/>
      <c r="AV11" s="34">
        <f>AV18</f>
        <v>72000000</v>
      </c>
      <c r="AW11" s="34">
        <f>AW18</f>
        <v>72000000</v>
      </c>
      <c r="AX11" s="8"/>
      <c r="AY11" s="32">
        <v>100</v>
      </c>
    </row>
    <row r="12" spans="1:51" x14ac:dyDescent="0.25">
      <c r="A12" s="1" t="s">
        <v>3</v>
      </c>
      <c r="B12" s="25">
        <f t="shared" ref="B12:B24" si="17">G12+L12+Q12+V12+AA12+AF12+AK12</f>
        <v>976017400</v>
      </c>
      <c r="C12" s="25">
        <f>H12+M12+R12+W12+AB12+AG12+AL12+AQ12+AV12</f>
        <v>1133667398.7</v>
      </c>
      <c r="D12" s="25">
        <f>I12+N12+S12+X12+AC12+AH12+AM12</f>
        <v>1133667398.7</v>
      </c>
      <c r="E12" s="9">
        <f t="shared" ref="E12:E29" si="18">D12/B12*100</f>
        <v>116.15237583879141</v>
      </c>
      <c r="F12" s="9">
        <f>D12/C12*100</f>
        <v>100</v>
      </c>
      <c r="G12" s="25">
        <v>944134000</v>
      </c>
      <c r="H12" s="25">
        <v>944134000</v>
      </c>
      <c r="I12" s="25">
        <v>944134000</v>
      </c>
      <c r="J12" s="18">
        <f t="shared" si="10"/>
        <v>100</v>
      </c>
      <c r="K12" s="9">
        <f t="shared" ref="K12:K29" si="19">I12/H12*100</f>
        <v>100</v>
      </c>
      <c r="L12" s="25">
        <v>31883400</v>
      </c>
      <c r="M12" s="25">
        <v>182555400</v>
      </c>
      <c r="N12" s="25">
        <v>182555400</v>
      </c>
      <c r="O12" s="18" t="s">
        <v>49</v>
      </c>
      <c r="P12" s="9">
        <f t="shared" si="12"/>
        <v>100</v>
      </c>
      <c r="Q12" s="5"/>
      <c r="R12" s="6"/>
      <c r="S12" s="7"/>
      <c r="T12" s="7"/>
      <c r="U12" s="7"/>
      <c r="V12" s="5"/>
      <c r="W12" s="6"/>
      <c r="X12" s="7"/>
      <c r="Y12" s="7"/>
      <c r="Z12" s="7"/>
      <c r="AA12" s="5"/>
      <c r="AB12" s="25">
        <v>2687600</v>
      </c>
      <c r="AC12" s="25">
        <v>2687600</v>
      </c>
      <c r="AD12" s="7"/>
      <c r="AE12" s="9">
        <f t="shared" si="14"/>
        <v>100</v>
      </c>
      <c r="AF12" s="5"/>
      <c r="AG12" s="25">
        <v>2657000</v>
      </c>
      <c r="AH12" s="25">
        <v>2657000</v>
      </c>
      <c r="AI12" s="7"/>
      <c r="AJ12" s="17">
        <f t="shared" si="6"/>
        <v>100</v>
      </c>
      <c r="AK12" s="5"/>
      <c r="AL12" s="25">
        <v>1633398.7</v>
      </c>
      <c r="AM12" s="25">
        <v>1633398.7</v>
      </c>
      <c r="AN12" s="7"/>
      <c r="AO12" s="17">
        <f t="shared" si="7"/>
        <v>100</v>
      </c>
      <c r="AP12" s="8"/>
      <c r="AQ12" s="8"/>
      <c r="AR12" s="8"/>
      <c r="AS12" s="8"/>
      <c r="AT12" s="8"/>
      <c r="AU12" s="8"/>
      <c r="AV12" s="8"/>
      <c r="AW12" s="8"/>
      <c r="AX12" s="8"/>
      <c r="AY12" s="8"/>
    </row>
    <row r="13" spans="1:51" ht="15" customHeight="1" x14ac:dyDescent="0.25">
      <c r="A13" s="1" t="s">
        <v>4</v>
      </c>
      <c r="B13" s="25">
        <f t="shared" si="17"/>
        <v>65003700</v>
      </c>
      <c r="C13" s="25">
        <f t="shared" ref="C13:D28" si="20">H13+M13+R13+W13+AB13+AG13+AL13+AQ13+AV13</f>
        <v>996814417.24000001</v>
      </c>
      <c r="D13" s="25">
        <f t="shared" si="20"/>
        <v>996814417.24000001</v>
      </c>
      <c r="E13" s="18" t="s">
        <v>49</v>
      </c>
      <c r="F13" s="9">
        <f t="shared" ref="F13:F33" si="21">D13/C13*100</f>
        <v>100</v>
      </c>
      <c r="G13" s="25"/>
      <c r="H13" s="25"/>
      <c r="I13" s="25"/>
      <c r="J13" s="9"/>
      <c r="K13" s="9"/>
      <c r="L13" s="25">
        <v>65003700</v>
      </c>
      <c r="M13" s="25">
        <v>982526200</v>
      </c>
      <c r="N13" s="25">
        <v>982526200</v>
      </c>
      <c r="O13" s="18" t="s">
        <v>49</v>
      </c>
      <c r="P13" s="9">
        <f t="shared" si="12"/>
        <v>100</v>
      </c>
      <c r="Q13" s="5"/>
      <c r="R13" s="6"/>
      <c r="S13" s="7"/>
      <c r="T13" s="7"/>
      <c r="U13" s="7"/>
      <c r="V13" s="5"/>
      <c r="W13" s="6"/>
      <c r="X13" s="7"/>
      <c r="Y13" s="7"/>
      <c r="Z13" s="7"/>
      <c r="AA13" s="5"/>
      <c r="AB13" s="25">
        <v>6399300</v>
      </c>
      <c r="AC13" s="25">
        <v>6399300</v>
      </c>
      <c r="AD13" s="7"/>
      <c r="AE13" s="9">
        <f t="shared" si="14"/>
        <v>100</v>
      </c>
      <c r="AF13" s="5"/>
      <c r="AG13" s="25">
        <v>4227000</v>
      </c>
      <c r="AH13" s="25">
        <v>4227000</v>
      </c>
      <c r="AI13" s="7"/>
      <c r="AJ13" s="17">
        <f t="shared" si="6"/>
        <v>100</v>
      </c>
      <c r="AK13" s="5"/>
      <c r="AL13" s="25">
        <v>3661917.24</v>
      </c>
      <c r="AM13" s="25">
        <v>3661917.24</v>
      </c>
      <c r="AN13" s="7"/>
      <c r="AO13" s="17">
        <f t="shared" si="7"/>
        <v>100</v>
      </c>
      <c r="AP13" s="8"/>
      <c r="AQ13" s="8"/>
      <c r="AR13" s="8"/>
      <c r="AS13" s="8"/>
      <c r="AT13" s="8"/>
      <c r="AU13" s="8"/>
      <c r="AV13" s="8"/>
      <c r="AW13" s="8"/>
      <c r="AX13" s="8"/>
      <c r="AY13" s="8"/>
    </row>
    <row r="14" spans="1:51" ht="15" customHeight="1" x14ac:dyDescent="0.25">
      <c r="A14" s="1" t="s">
        <v>5</v>
      </c>
      <c r="B14" s="25">
        <f t="shared" si="17"/>
        <v>14862400</v>
      </c>
      <c r="C14" s="25">
        <f t="shared" si="20"/>
        <v>119334900</v>
      </c>
      <c r="D14" s="25">
        <f t="shared" si="20"/>
        <v>119334900</v>
      </c>
      <c r="E14" s="18" t="s">
        <v>49</v>
      </c>
      <c r="F14" s="9">
        <f t="shared" si="21"/>
        <v>100</v>
      </c>
      <c r="G14" s="25"/>
      <c r="H14" s="25"/>
      <c r="I14" s="25"/>
      <c r="J14" s="9"/>
      <c r="K14" s="9"/>
      <c r="L14" s="25">
        <v>14862400</v>
      </c>
      <c r="M14" s="25">
        <v>104935300</v>
      </c>
      <c r="N14" s="25">
        <v>104935300</v>
      </c>
      <c r="O14" s="18" t="s">
        <v>49</v>
      </c>
      <c r="P14" s="9">
        <f t="shared" si="12"/>
        <v>100</v>
      </c>
      <c r="Q14" s="5"/>
      <c r="R14" s="6"/>
      <c r="S14" s="7"/>
      <c r="T14" s="7"/>
      <c r="U14" s="7"/>
      <c r="V14" s="5"/>
      <c r="W14" s="6"/>
      <c r="X14" s="7"/>
      <c r="Y14" s="7"/>
      <c r="Z14" s="7"/>
      <c r="AA14" s="5"/>
      <c r="AB14" s="25">
        <v>6860900</v>
      </c>
      <c r="AC14" s="25">
        <v>6860900</v>
      </c>
      <c r="AD14" s="7"/>
      <c r="AE14" s="9">
        <f t="shared" si="14"/>
        <v>100</v>
      </c>
      <c r="AF14" s="5"/>
      <c r="AG14" s="25">
        <v>6642000</v>
      </c>
      <c r="AH14" s="25">
        <v>6642000</v>
      </c>
      <c r="AI14" s="7"/>
      <c r="AJ14" s="17">
        <f t="shared" si="6"/>
        <v>100</v>
      </c>
      <c r="AK14" s="5"/>
      <c r="AL14" s="25">
        <v>896700</v>
      </c>
      <c r="AM14" s="25">
        <v>896700</v>
      </c>
      <c r="AN14" s="7"/>
      <c r="AO14" s="17">
        <f t="shared" si="7"/>
        <v>100</v>
      </c>
      <c r="AP14" s="8"/>
      <c r="AQ14" s="8"/>
      <c r="AR14" s="8"/>
      <c r="AS14" s="8"/>
      <c r="AT14" s="8"/>
      <c r="AU14" s="8"/>
      <c r="AV14" s="8"/>
      <c r="AW14" s="8"/>
      <c r="AX14" s="8"/>
      <c r="AY14" s="8"/>
    </row>
    <row r="15" spans="1:51" ht="15" customHeight="1" x14ac:dyDescent="0.25">
      <c r="A15" s="1" t="s">
        <v>6</v>
      </c>
      <c r="B15" s="25">
        <f t="shared" si="17"/>
        <v>46258100</v>
      </c>
      <c r="C15" s="25">
        <f t="shared" si="20"/>
        <v>445075900</v>
      </c>
      <c r="D15" s="25">
        <f t="shared" si="20"/>
        <v>445075900</v>
      </c>
      <c r="E15" s="18" t="s">
        <v>49</v>
      </c>
      <c r="F15" s="9">
        <f t="shared" si="21"/>
        <v>100</v>
      </c>
      <c r="G15" s="25"/>
      <c r="H15" s="25"/>
      <c r="I15" s="25"/>
      <c r="J15" s="9"/>
      <c r="K15" s="9"/>
      <c r="L15" s="25">
        <v>46258100</v>
      </c>
      <c r="M15" s="25">
        <v>431162500</v>
      </c>
      <c r="N15" s="25">
        <v>431162500</v>
      </c>
      <c r="O15" s="18" t="s">
        <v>49</v>
      </c>
      <c r="P15" s="9">
        <f t="shared" si="12"/>
        <v>100</v>
      </c>
      <c r="Q15" s="5"/>
      <c r="R15" s="6"/>
      <c r="S15" s="7"/>
      <c r="T15" s="7"/>
      <c r="U15" s="7"/>
      <c r="V15" s="5"/>
      <c r="W15" s="6"/>
      <c r="X15" s="7"/>
      <c r="Y15" s="7"/>
      <c r="Z15" s="7"/>
      <c r="AA15" s="5"/>
      <c r="AB15" s="25">
        <v>4447500</v>
      </c>
      <c r="AC15" s="25">
        <v>4447500</v>
      </c>
      <c r="AD15" s="7"/>
      <c r="AE15" s="9">
        <f t="shared" si="14"/>
        <v>100</v>
      </c>
      <c r="AF15" s="5"/>
      <c r="AG15" s="25">
        <v>6039000</v>
      </c>
      <c r="AH15" s="25">
        <v>6039000</v>
      </c>
      <c r="AI15" s="7"/>
      <c r="AJ15" s="17">
        <f t="shared" si="6"/>
        <v>100</v>
      </c>
      <c r="AK15" s="5"/>
      <c r="AL15" s="25">
        <v>3426900</v>
      </c>
      <c r="AM15" s="25">
        <v>3426900</v>
      </c>
      <c r="AN15" s="7"/>
      <c r="AO15" s="17">
        <f t="shared" si="7"/>
        <v>100</v>
      </c>
      <c r="AP15" s="8"/>
      <c r="AQ15" s="8"/>
      <c r="AR15" s="8"/>
      <c r="AS15" s="8"/>
      <c r="AT15" s="8"/>
      <c r="AU15" s="8"/>
      <c r="AV15" s="8"/>
      <c r="AW15" s="8"/>
      <c r="AX15" s="8"/>
      <c r="AY15" s="8"/>
    </row>
    <row r="16" spans="1:51" ht="15" customHeight="1" x14ac:dyDescent="0.25">
      <c r="A16" s="1" t="s">
        <v>7</v>
      </c>
      <c r="B16" s="25">
        <f t="shared" si="17"/>
        <v>506449400</v>
      </c>
      <c r="C16" s="25">
        <f t="shared" si="20"/>
        <v>643327213.95000005</v>
      </c>
      <c r="D16" s="25">
        <f t="shared" si="20"/>
        <v>643327213.95000005</v>
      </c>
      <c r="E16" s="9">
        <f t="shared" si="18"/>
        <v>127.02694759831881</v>
      </c>
      <c r="F16" s="9">
        <f t="shared" si="21"/>
        <v>100</v>
      </c>
      <c r="G16" s="25">
        <v>489648800</v>
      </c>
      <c r="H16" s="25">
        <v>489648800</v>
      </c>
      <c r="I16" s="25">
        <v>489648800</v>
      </c>
      <c r="J16" s="9">
        <f t="shared" si="10"/>
        <v>100</v>
      </c>
      <c r="K16" s="9">
        <f t="shared" si="19"/>
        <v>100</v>
      </c>
      <c r="L16" s="25">
        <v>16800600</v>
      </c>
      <c r="M16" s="25">
        <v>142310900</v>
      </c>
      <c r="N16" s="25">
        <v>142310900</v>
      </c>
      <c r="O16" s="18" t="s">
        <v>49</v>
      </c>
      <c r="P16" s="9">
        <f t="shared" si="12"/>
        <v>100</v>
      </c>
      <c r="Q16" s="5"/>
      <c r="R16" s="6"/>
      <c r="S16" s="7"/>
      <c r="T16" s="7"/>
      <c r="U16" s="7"/>
      <c r="V16" s="5"/>
      <c r="W16" s="6"/>
      <c r="X16" s="7"/>
      <c r="Y16" s="7"/>
      <c r="Z16" s="7"/>
      <c r="AA16" s="5"/>
      <c r="AB16" s="25">
        <v>5228700</v>
      </c>
      <c r="AC16" s="25">
        <v>5228700</v>
      </c>
      <c r="AD16" s="7"/>
      <c r="AE16" s="9">
        <f t="shared" si="14"/>
        <v>100</v>
      </c>
      <c r="AF16" s="5"/>
      <c r="AG16" s="25">
        <v>5435000</v>
      </c>
      <c r="AH16" s="25">
        <v>5435000</v>
      </c>
      <c r="AI16" s="7"/>
      <c r="AJ16" s="17">
        <f t="shared" si="6"/>
        <v>100</v>
      </c>
      <c r="AK16" s="5"/>
      <c r="AL16" s="25">
        <v>703813.95</v>
      </c>
      <c r="AM16" s="25">
        <v>703813.95</v>
      </c>
      <c r="AN16" s="7"/>
      <c r="AO16" s="17">
        <f t="shared" si="7"/>
        <v>100</v>
      </c>
      <c r="AP16" s="8"/>
      <c r="AQ16" s="8"/>
      <c r="AR16" s="8"/>
      <c r="AS16" s="8"/>
      <c r="AT16" s="8"/>
      <c r="AU16" s="8"/>
      <c r="AV16" s="8"/>
      <c r="AW16" s="8"/>
      <c r="AX16" s="8"/>
      <c r="AY16" s="8"/>
    </row>
    <row r="17" spans="1:51" ht="15" customHeight="1" x14ac:dyDescent="0.25">
      <c r="A17" s="1" t="s">
        <v>8</v>
      </c>
      <c r="B17" s="25">
        <f t="shared" si="17"/>
        <v>427223000</v>
      </c>
      <c r="C17" s="25">
        <f t="shared" si="20"/>
        <v>505602600</v>
      </c>
      <c r="D17" s="25">
        <f>I17+N17+S17+X17+AC17+AH17+AM17+AR17+AW17</f>
        <v>505602600</v>
      </c>
      <c r="E17" s="9">
        <f t="shared" si="18"/>
        <v>118.34629689880929</v>
      </c>
      <c r="F17" s="9">
        <f t="shared" si="21"/>
        <v>100</v>
      </c>
      <c r="G17" s="25">
        <v>413480400</v>
      </c>
      <c r="H17" s="25">
        <v>413480400</v>
      </c>
      <c r="I17" s="25">
        <v>413480400</v>
      </c>
      <c r="J17" s="9">
        <f t="shared" si="10"/>
        <v>100</v>
      </c>
      <c r="K17" s="9">
        <f t="shared" si="19"/>
        <v>100</v>
      </c>
      <c r="L17" s="25">
        <v>13742600</v>
      </c>
      <c r="M17" s="25">
        <v>85715100</v>
      </c>
      <c r="N17" s="25">
        <v>85715100</v>
      </c>
      <c r="O17" s="18" t="s">
        <v>49</v>
      </c>
      <c r="P17" s="9">
        <f t="shared" si="12"/>
        <v>100</v>
      </c>
      <c r="Q17" s="5"/>
      <c r="R17" s="6"/>
      <c r="S17" s="7"/>
      <c r="T17" s="7"/>
      <c r="U17" s="7"/>
      <c r="V17" s="5"/>
      <c r="W17" s="6"/>
      <c r="X17" s="7"/>
      <c r="Y17" s="7"/>
      <c r="Z17" s="7"/>
      <c r="AA17" s="5"/>
      <c r="AB17" s="25">
        <v>5766600</v>
      </c>
      <c r="AC17" s="25">
        <v>5766600</v>
      </c>
      <c r="AD17" s="7"/>
      <c r="AE17" s="9">
        <f t="shared" si="14"/>
        <v>100</v>
      </c>
      <c r="AF17" s="5"/>
      <c r="AG17" s="25"/>
      <c r="AH17" s="25"/>
      <c r="AI17" s="7"/>
      <c r="AJ17" s="17"/>
      <c r="AK17" s="5"/>
      <c r="AL17" s="25">
        <v>640500</v>
      </c>
      <c r="AM17" s="25">
        <v>640500</v>
      </c>
      <c r="AN17" s="7"/>
      <c r="AO17" s="17">
        <f t="shared" si="7"/>
        <v>100</v>
      </c>
      <c r="AP17" s="8"/>
      <c r="AQ17" s="8"/>
      <c r="AR17" s="8"/>
      <c r="AS17" s="8"/>
      <c r="AT17" s="8"/>
      <c r="AU17" s="8"/>
      <c r="AV17" s="8"/>
      <c r="AW17" s="8"/>
      <c r="AX17" s="8"/>
      <c r="AY17" s="8"/>
    </row>
    <row r="18" spans="1:51" ht="15" customHeight="1" x14ac:dyDescent="0.25">
      <c r="A18" s="1" t="s">
        <v>9</v>
      </c>
      <c r="B18" s="25">
        <f t="shared" si="17"/>
        <v>216648900</v>
      </c>
      <c r="C18" s="25">
        <f t="shared" si="20"/>
        <v>362115500</v>
      </c>
      <c r="D18" s="25">
        <f t="shared" si="20"/>
        <v>362115500</v>
      </c>
      <c r="E18" s="9">
        <f t="shared" si="18"/>
        <v>167.14393657202967</v>
      </c>
      <c r="F18" s="9">
        <f t="shared" si="21"/>
        <v>100</v>
      </c>
      <c r="G18" s="25">
        <v>205320900</v>
      </c>
      <c r="H18" s="25">
        <v>205320900</v>
      </c>
      <c r="I18" s="25">
        <v>205320900</v>
      </c>
      <c r="J18" s="9">
        <f t="shared" si="10"/>
        <v>100</v>
      </c>
      <c r="K18" s="9">
        <f t="shared" si="19"/>
        <v>100</v>
      </c>
      <c r="L18" s="25">
        <v>11328000</v>
      </c>
      <c r="M18" s="25">
        <v>68895000</v>
      </c>
      <c r="N18" s="25">
        <v>68895000</v>
      </c>
      <c r="O18" s="18" t="s">
        <v>49</v>
      </c>
      <c r="P18" s="9">
        <f t="shared" si="12"/>
        <v>100</v>
      </c>
      <c r="Q18" s="5"/>
      <c r="R18" s="6"/>
      <c r="S18" s="7"/>
      <c r="T18" s="7"/>
      <c r="U18" s="7"/>
      <c r="V18" s="5"/>
      <c r="W18" s="6"/>
      <c r="X18" s="7"/>
      <c r="Y18" s="7"/>
      <c r="Z18" s="7"/>
      <c r="AA18" s="5"/>
      <c r="AB18" s="25">
        <v>4344000</v>
      </c>
      <c r="AC18" s="25">
        <v>4344000</v>
      </c>
      <c r="AD18" s="7"/>
      <c r="AE18" s="9">
        <f t="shared" si="14"/>
        <v>100</v>
      </c>
      <c r="AF18" s="5"/>
      <c r="AG18" s="25">
        <v>7851000</v>
      </c>
      <c r="AH18" s="25">
        <v>7851000</v>
      </c>
      <c r="AI18" s="7"/>
      <c r="AJ18" s="17">
        <f t="shared" si="6"/>
        <v>100</v>
      </c>
      <c r="AK18" s="5"/>
      <c r="AL18" s="25">
        <v>704600</v>
      </c>
      <c r="AM18" s="25">
        <v>704600</v>
      </c>
      <c r="AN18" s="7"/>
      <c r="AO18" s="17">
        <f t="shared" si="7"/>
        <v>100</v>
      </c>
      <c r="AP18" s="8"/>
      <c r="AQ18" s="25">
        <v>3000000</v>
      </c>
      <c r="AR18" s="25">
        <v>3000000</v>
      </c>
      <c r="AS18" s="8"/>
      <c r="AT18" s="17">
        <v>100</v>
      </c>
      <c r="AU18" s="8"/>
      <c r="AV18" s="25">
        <v>72000000</v>
      </c>
      <c r="AW18" s="25">
        <v>72000000</v>
      </c>
      <c r="AX18" s="8"/>
      <c r="AY18" s="35">
        <v>100</v>
      </c>
    </row>
    <row r="19" spans="1:51" ht="14.25" customHeight="1" x14ac:dyDescent="0.25">
      <c r="A19" s="1" t="s">
        <v>10</v>
      </c>
      <c r="B19" s="25">
        <f t="shared" si="17"/>
        <v>614305400</v>
      </c>
      <c r="C19" s="25">
        <f t="shared" si="20"/>
        <v>744229140</v>
      </c>
      <c r="D19" s="25">
        <f t="shared" si="20"/>
        <v>744229140</v>
      </c>
      <c r="E19" s="9">
        <f t="shared" si="18"/>
        <v>121.14969850501069</v>
      </c>
      <c r="F19" s="9">
        <f t="shared" si="21"/>
        <v>100</v>
      </c>
      <c r="G19" s="25">
        <v>603802700</v>
      </c>
      <c r="H19" s="25">
        <v>603802700</v>
      </c>
      <c r="I19" s="25">
        <v>603802700</v>
      </c>
      <c r="J19" s="9">
        <f t="shared" si="10"/>
        <v>100</v>
      </c>
      <c r="K19" s="9">
        <f t="shared" si="19"/>
        <v>100</v>
      </c>
      <c r="L19" s="25">
        <v>10502700</v>
      </c>
      <c r="M19" s="25">
        <v>132039700</v>
      </c>
      <c r="N19" s="25">
        <v>132039700</v>
      </c>
      <c r="O19" s="18" t="s">
        <v>49</v>
      </c>
      <c r="P19" s="9">
        <f t="shared" si="12"/>
        <v>100</v>
      </c>
      <c r="Q19" s="5"/>
      <c r="R19" s="6"/>
      <c r="S19" s="7"/>
      <c r="T19" s="7"/>
      <c r="U19" s="7"/>
      <c r="V19" s="5"/>
      <c r="W19" s="6"/>
      <c r="X19" s="7"/>
      <c r="Y19" s="7"/>
      <c r="Z19" s="7"/>
      <c r="AA19" s="5"/>
      <c r="AB19" s="25">
        <v>1454500</v>
      </c>
      <c r="AC19" s="25">
        <v>1454500</v>
      </c>
      <c r="AD19" s="7"/>
      <c r="AE19" s="9">
        <f t="shared" si="14"/>
        <v>100</v>
      </c>
      <c r="AF19" s="5"/>
      <c r="AG19" s="25">
        <v>6642000</v>
      </c>
      <c r="AH19" s="25">
        <v>6642000</v>
      </c>
      <c r="AI19" s="7"/>
      <c r="AJ19" s="17">
        <f t="shared" si="6"/>
        <v>100</v>
      </c>
      <c r="AK19" s="5"/>
      <c r="AL19" s="25">
        <v>290240</v>
      </c>
      <c r="AM19" s="25">
        <v>290240</v>
      </c>
      <c r="AN19" s="7"/>
      <c r="AO19" s="17">
        <f t="shared" si="7"/>
        <v>100</v>
      </c>
      <c r="AP19" s="8"/>
      <c r="AQ19" s="8"/>
      <c r="AR19" s="8"/>
      <c r="AS19" s="8"/>
      <c r="AT19" s="8"/>
      <c r="AU19" s="8"/>
      <c r="AV19" s="8"/>
      <c r="AW19" s="8"/>
      <c r="AX19" s="8"/>
      <c r="AY19" s="8"/>
    </row>
    <row r="20" spans="1:51" x14ac:dyDescent="0.25">
      <c r="A20" s="1" t="s">
        <v>11</v>
      </c>
      <c r="B20" s="25">
        <f t="shared" si="17"/>
        <v>488678700</v>
      </c>
      <c r="C20" s="25">
        <f t="shared" si="20"/>
        <v>578353300</v>
      </c>
      <c r="D20" s="25">
        <f t="shared" si="20"/>
        <v>578353300</v>
      </c>
      <c r="E20" s="9">
        <f t="shared" si="18"/>
        <v>118.35042124815345</v>
      </c>
      <c r="F20" s="9">
        <f t="shared" si="21"/>
        <v>100</v>
      </c>
      <c r="G20" s="25">
        <v>480526100</v>
      </c>
      <c r="H20" s="25">
        <v>480526100</v>
      </c>
      <c r="I20" s="25">
        <v>480526100</v>
      </c>
      <c r="J20" s="9">
        <f t="shared" si="10"/>
        <v>100</v>
      </c>
      <c r="K20" s="9">
        <f t="shared" si="19"/>
        <v>100</v>
      </c>
      <c r="L20" s="25">
        <v>8152600</v>
      </c>
      <c r="M20" s="25">
        <v>89090200</v>
      </c>
      <c r="N20" s="25">
        <v>89090200</v>
      </c>
      <c r="O20" s="18" t="s">
        <v>49</v>
      </c>
      <c r="P20" s="9">
        <f t="shared" si="12"/>
        <v>100</v>
      </c>
      <c r="Q20" s="5"/>
      <c r="R20" s="6"/>
      <c r="S20" s="7"/>
      <c r="T20" s="7"/>
      <c r="U20" s="7"/>
      <c r="V20" s="5"/>
      <c r="W20" s="6"/>
      <c r="X20" s="7"/>
      <c r="Y20" s="7"/>
      <c r="Z20" s="7"/>
      <c r="AA20" s="5"/>
      <c r="AB20" s="25">
        <v>1454500</v>
      </c>
      <c r="AC20" s="25">
        <v>1454500</v>
      </c>
      <c r="AD20" s="7"/>
      <c r="AE20" s="9">
        <f t="shared" si="14"/>
        <v>100</v>
      </c>
      <c r="AF20" s="5"/>
      <c r="AG20" s="25">
        <v>6642000</v>
      </c>
      <c r="AH20" s="25">
        <v>6642000</v>
      </c>
      <c r="AI20" s="7"/>
      <c r="AJ20" s="17">
        <f t="shared" si="6"/>
        <v>100</v>
      </c>
      <c r="AK20" s="5"/>
      <c r="AL20" s="25">
        <v>640500</v>
      </c>
      <c r="AM20" s="25">
        <v>640500</v>
      </c>
      <c r="AN20" s="7"/>
      <c r="AO20" s="17">
        <f t="shared" si="7"/>
        <v>100</v>
      </c>
      <c r="AP20" s="8"/>
      <c r="AQ20" s="8"/>
      <c r="AR20" s="8"/>
      <c r="AS20" s="8"/>
      <c r="AT20" s="8"/>
      <c r="AU20" s="8"/>
      <c r="AV20" s="8"/>
      <c r="AW20" s="8"/>
      <c r="AX20" s="8"/>
      <c r="AY20" s="8"/>
    </row>
    <row r="21" spans="1:51" ht="15" customHeight="1" x14ac:dyDescent="0.25">
      <c r="A21" s="1" t="s">
        <v>12</v>
      </c>
      <c r="B21" s="25">
        <f t="shared" si="17"/>
        <v>769598700</v>
      </c>
      <c r="C21" s="25">
        <f t="shared" si="20"/>
        <v>1040203559.15</v>
      </c>
      <c r="D21" s="25">
        <f t="shared" si="20"/>
        <v>1040203559.15</v>
      </c>
      <c r="E21" s="9">
        <f t="shared" si="18"/>
        <v>135.16181344251231</v>
      </c>
      <c r="F21" s="9">
        <f t="shared" si="21"/>
        <v>100</v>
      </c>
      <c r="G21" s="25">
        <v>756953400</v>
      </c>
      <c r="H21" s="25">
        <v>756953400</v>
      </c>
      <c r="I21" s="25">
        <v>756953400</v>
      </c>
      <c r="J21" s="9">
        <f t="shared" si="10"/>
        <v>100</v>
      </c>
      <c r="K21" s="9">
        <f t="shared" si="19"/>
        <v>100</v>
      </c>
      <c r="L21" s="25">
        <v>12645300</v>
      </c>
      <c r="M21" s="25">
        <v>279922900</v>
      </c>
      <c r="N21" s="25">
        <v>279922900</v>
      </c>
      <c r="O21" s="18" t="s">
        <v>49</v>
      </c>
      <c r="P21" s="9">
        <f t="shared" si="12"/>
        <v>100</v>
      </c>
      <c r="Q21" s="5"/>
      <c r="R21" s="6"/>
      <c r="S21" s="7"/>
      <c r="T21" s="7"/>
      <c r="U21" s="7"/>
      <c r="V21" s="5"/>
      <c r="W21" s="6"/>
      <c r="X21" s="7"/>
      <c r="Y21" s="7"/>
      <c r="Z21" s="7"/>
      <c r="AA21" s="5"/>
      <c r="AB21" s="25">
        <v>2462600</v>
      </c>
      <c r="AC21" s="25">
        <v>2462600</v>
      </c>
      <c r="AD21" s="7"/>
      <c r="AE21" s="9">
        <f t="shared" si="14"/>
        <v>100</v>
      </c>
      <c r="AF21" s="5"/>
      <c r="AG21" s="25"/>
      <c r="AH21" s="25"/>
      <c r="AI21" s="7"/>
      <c r="AJ21" s="17"/>
      <c r="AK21" s="5"/>
      <c r="AL21" s="25">
        <v>864659.15</v>
      </c>
      <c r="AM21" s="25">
        <v>864659.15</v>
      </c>
      <c r="AN21" s="7"/>
      <c r="AO21" s="17">
        <f t="shared" si="7"/>
        <v>100</v>
      </c>
      <c r="AP21" s="8"/>
      <c r="AQ21" s="8"/>
      <c r="AR21" s="8"/>
      <c r="AS21" s="8"/>
      <c r="AT21" s="8"/>
      <c r="AU21" s="8"/>
      <c r="AV21" s="8"/>
      <c r="AW21" s="8"/>
      <c r="AX21" s="8"/>
      <c r="AY21" s="8"/>
    </row>
    <row r="22" spans="1:51" x14ac:dyDescent="0.25">
      <c r="A22" s="1" t="s">
        <v>13</v>
      </c>
      <c r="B22" s="25">
        <f t="shared" si="17"/>
        <v>340451900</v>
      </c>
      <c r="C22" s="25">
        <f t="shared" si="20"/>
        <v>431785110</v>
      </c>
      <c r="D22" s="25">
        <f t="shared" si="20"/>
        <v>431785110</v>
      </c>
      <c r="E22" s="9">
        <f t="shared" si="18"/>
        <v>126.82705251461365</v>
      </c>
      <c r="F22" s="9">
        <f t="shared" si="21"/>
        <v>100</v>
      </c>
      <c r="G22" s="25">
        <v>331580500</v>
      </c>
      <c r="H22" s="25">
        <v>331580500</v>
      </c>
      <c r="I22" s="25">
        <v>331580500</v>
      </c>
      <c r="J22" s="9">
        <f t="shared" si="10"/>
        <v>100</v>
      </c>
      <c r="K22" s="9">
        <f t="shared" si="19"/>
        <v>100</v>
      </c>
      <c r="L22" s="25">
        <v>8871400</v>
      </c>
      <c r="M22" s="25">
        <v>90115700</v>
      </c>
      <c r="N22" s="25">
        <v>90115700</v>
      </c>
      <c r="O22" s="18" t="s">
        <v>49</v>
      </c>
      <c r="P22" s="9">
        <f t="shared" si="12"/>
        <v>100</v>
      </c>
      <c r="Q22" s="5"/>
      <c r="R22" s="6"/>
      <c r="S22" s="7"/>
      <c r="T22" s="7"/>
      <c r="U22" s="7"/>
      <c r="V22" s="5"/>
      <c r="W22" s="6"/>
      <c r="X22" s="7"/>
      <c r="Y22" s="7"/>
      <c r="Z22" s="7"/>
      <c r="AA22" s="5"/>
      <c r="AB22" s="25">
        <v>5950800</v>
      </c>
      <c r="AC22" s="25">
        <v>5950800</v>
      </c>
      <c r="AD22" s="7"/>
      <c r="AE22" s="9">
        <f t="shared" si="14"/>
        <v>100</v>
      </c>
      <c r="AF22" s="5"/>
      <c r="AG22" s="25">
        <v>3865000</v>
      </c>
      <c r="AH22" s="25">
        <v>3865000</v>
      </c>
      <c r="AI22" s="7"/>
      <c r="AJ22" s="17">
        <f t="shared" si="6"/>
        <v>100</v>
      </c>
      <c r="AK22" s="5"/>
      <c r="AL22" s="25">
        <v>273110</v>
      </c>
      <c r="AM22" s="25">
        <v>273110</v>
      </c>
      <c r="AN22" s="7"/>
      <c r="AO22" s="17">
        <f t="shared" si="7"/>
        <v>100</v>
      </c>
      <c r="AP22" s="8"/>
      <c r="AQ22" s="8"/>
      <c r="AR22" s="8"/>
      <c r="AS22" s="8"/>
      <c r="AT22" s="8"/>
      <c r="AU22" s="8"/>
      <c r="AV22" s="8"/>
      <c r="AW22" s="8"/>
      <c r="AX22" s="8"/>
      <c r="AY22" s="8"/>
    </row>
    <row r="23" spans="1:51" ht="15" customHeight="1" x14ac:dyDescent="0.25">
      <c r="A23" s="1" t="s">
        <v>14</v>
      </c>
      <c r="B23" s="25">
        <f t="shared" si="17"/>
        <v>3777200</v>
      </c>
      <c r="C23" s="25">
        <f t="shared" si="20"/>
        <v>77141900</v>
      </c>
      <c r="D23" s="25">
        <f t="shared" si="20"/>
        <v>77141900</v>
      </c>
      <c r="E23" s="18" t="s">
        <v>49</v>
      </c>
      <c r="F23" s="9">
        <f t="shared" si="21"/>
        <v>100</v>
      </c>
      <c r="G23" s="25"/>
      <c r="H23" s="25"/>
      <c r="I23" s="25"/>
      <c r="J23" s="9"/>
      <c r="K23" s="9"/>
      <c r="L23" s="25">
        <v>3777200</v>
      </c>
      <c r="M23" s="25">
        <v>71578700</v>
      </c>
      <c r="N23" s="25">
        <v>71578700</v>
      </c>
      <c r="O23" s="18" t="s">
        <v>49</v>
      </c>
      <c r="P23" s="9">
        <f t="shared" si="12"/>
        <v>100</v>
      </c>
      <c r="Q23" s="5"/>
      <c r="R23" s="6"/>
      <c r="S23" s="7"/>
      <c r="T23" s="7"/>
      <c r="U23" s="7"/>
      <c r="V23" s="5"/>
      <c r="W23" s="6"/>
      <c r="X23" s="7"/>
      <c r="Y23" s="7"/>
      <c r="Z23" s="7"/>
      <c r="AA23" s="5"/>
      <c r="AB23" s="25">
        <v>5242900</v>
      </c>
      <c r="AC23" s="25">
        <v>5242900</v>
      </c>
      <c r="AD23" s="7"/>
      <c r="AE23" s="9">
        <f t="shared" si="14"/>
        <v>100</v>
      </c>
      <c r="AF23" s="5"/>
      <c r="AG23" s="25"/>
      <c r="AH23" s="25"/>
      <c r="AI23" s="7"/>
      <c r="AJ23" s="17"/>
      <c r="AK23" s="5"/>
      <c r="AL23" s="25">
        <v>320300</v>
      </c>
      <c r="AM23" s="25">
        <v>320300</v>
      </c>
      <c r="AN23" s="7"/>
      <c r="AO23" s="17">
        <f t="shared" si="7"/>
        <v>100</v>
      </c>
      <c r="AP23" s="8"/>
      <c r="AQ23" s="8"/>
      <c r="AR23" s="8"/>
      <c r="AS23" s="8"/>
      <c r="AT23" s="8"/>
      <c r="AU23" s="8"/>
      <c r="AV23" s="8"/>
      <c r="AW23" s="8"/>
      <c r="AX23" s="8"/>
      <c r="AY23" s="8"/>
    </row>
    <row r="24" spans="1:51" ht="15" customHeight="1" x14ac:dyDescent="0.25">
      <c r="A24" s="1" t="s">
        <v>15</v>
      </c>
      <c r="B24" s="25">
        <f t="shared" si="17"/>
        <v>9707700</v>
      </c>
      <c r="C24" s="25">
        <f t="shared" si="20"/>
        <v>76151300</v>
      </c>
      <c r="D24" s="25">
        <f t="shared" si="20"/>
        <v>76151300</v>
      </c>
      <c r="E24" s="18" t="s">
        <v>49</v>
      </c>
      <c r="F24" s="9">
        <f t="shared" si="21"/>
        <v>100</v>
      </c>
      <c r="G24" s="25"/>
      <c r="H24" s="25"/>
      <c r="I24" s="25"/>
      <c r="J24" s="9"/>
      <c r="K24" s="9"/>
      <c r="L24" s="25">
        <v>9707700</v>
      </c>
      <c r="M24" s="25">
        <v>71364600</v>
      </c>
      <c r="N24" s="25">
        <v>71364600</v>
      </c>
      <c r="O24" s="18" t="s">
        <v>49</v>
      </c>
      <c r="P24" s="9">
        <f t="shared" si="12"/>
        <v>100</v>
      </c>
      <c r="Q24" s="5"/>
      <c r="R24" s="6"/>
      <c r="S24" s="7"/>
      <c r="T24" s="7"/>
      <c r="U24" s="7"/>
      <c r="V24" s="5"/>
      <c r="W24" s="6"/>
      <c r="X24" s="7"/>
      <c r="Y24" s="7"/>
      <c r="Z24" s="7"/>
      <c r="AA24" s="5"/>
      <c r="AB24" s="25">
        <v>4434400</v>
      </c>
      <c r="AC24" s="25">
        <v>4434400</v>
      </c>
      <c r="AD24" s="7"/>
      <c r="AE24" s="9">
        <f t="shared" si="14"/>
        <v>100</v>
      </c>
      <c r="AF24" s="5"/>
      <c r="AG24" s="25"/>
      <c r="AH24" s="25"/>
      <c r="AI24" s="7"/>
      <c r="AJ24" s="17"/>
      <c r="AK24" s="5"/>
      <c r="AL24" s="25">
        <v>352300</v>
      </c>
      <c r="AM24" s="25">
        <v>352300</v>
      </c>
      <c r="AN24" s="7"/>
      <c r="AO24" s="17">
        <f t="shared" si="7"/>
        <v>100</v>
      </c>
      <c r="AP24" s="8"/>
      <c r="AQ24" s="8"/>
      <c r="AR24" s="8"/>
      <c r="AS24" s="8"/>
      <c r="AT24" s="8"/>
      <c r="AU24" s="8"/>
      <c r="AV24" s="8"/>
      <c r="AW24" s="8"/>
      <c r="AX24" s="8"/>
      <c r="AY24" s="8"/>
    </row>
    <row r="25" spans="1:51" ht="30.75" customHeight="1" x14ac:dyDescent="0.25">
      <c r="A25" s="30" t="s">
        <v>54</v>
      </c>
      <c r="B25" s="26">
        <f>SUM(B26:B35)</f>
        <v>3111351600</v>
      </c>
      <c r="C25" s="26">
        <f t="shared" ref="C25:D25" si="22">SUM(C26:C35)</f>
        <v>3943157212.3299999</v>
      </c>
      <c r="D25" s="26">
        <f t="shared" si="22"/>
        <v>3943157212.3299999</v>
      </c>
      <c r="E25" s="10">
        <f t="shared" si="18"/>
        <v>126.73454238762343</v>
      </c>
      <c r="F25" s="10">
        <f t="shared" si="21"/>
        <v>100</v>
      </c>
      <c r="G25" s="26">
        <f t="shared" ref="G25:I25" si="23">SUM(G26:G34)</f>
        <v>2980416300</v>
      </c>
      <c r="H25" s="26">
        <f t="shared" si="23"/>
        <v>2980416300</v>
      </c>
      <c r="I25" s="26">
        <f t="shared" si="23"/>
        <v>2980416300</v>
      </c>
      <c r="J25" s="10">
        <f t="shared" si="10"/>
        <v>100</v>
      </c>
      <c r="K25" s="10">
        <f t="shared" si="19"/>
        <v>100</v>
      </c>
      <c r="L25" s="26">
        <f>SUM(L26:L34)</f>
        <v>130935300</v>
      </c>
      <c r="M25" s="26">
        <f>SUM(M26:M34)</f>
        <v>851956500</v>
      </c>
      <c r="N25" s="26">
        <f>SUM(N26:N34)</f>
        <v>851956500</v>
      </c>
      <c r="O25" s="19" t="s">
        <v>49</v>
      </c>
      <c r="P25" s="10">
        <f t="shared" si="12"/>
        <v>100</v>
      </c>
      <c r="Q25" s="10">
        <v>0</v>
      </c>
      <c r="R25" s="10">
        <v>0</v>
      </c>
      <c r="S25" s="10">
        <v>0</v>
      </c>
      <c r="T25" s="7"/>
      <c r="U25" s="7"/>
      <c r="V25" s="10">
        <v>0</v>
      </c>
      <c r="W25" s="10">
        <v>0</v>
      </c>
      <c r="X25" s="10">
        <v>0</v>
      </c>
      <c r="Y25" s="10"/>
      <c r="Z25" s="7"/>
      <c r="AA25" s="24">
        <v>0</v>
      </c>
      <c r="AB25" s="26">
        <f t="shared" ref="AB25:AC25" si="24">SUM(AB26:AB34)</f>
        <v>43265700</v>
      </c>
      <c r="AC25" s="26">
        <f t="shared" si="24"/>
        <v>43265700</v>
      </c>
      <c r="AD25" s="31"/>
      <c r="AE25" s="10">
        <f t="shared" si="14"/>
        <v>100</v>
      </c>
      <c r="AF25" s="24">
        <f>SUM(AF26:AF34)</f>
        <v>0</v>
      </c>
      <c r="AG25" s="26">
        <f>SUM(AG26:AG34)</f>
        <v>50000000</v>
      </c>
      <c r="AH25" s="26">
        <f>SUM(AH26:AH34)</f>
        <v>50000000</v>
      </c>
      <c r="AI25" s="7"/>
      <c r="AJ25" s="32">
        <f t="shared" si="6"/>
        <v>100</v>
      </c>
      <c r="AK25" s="10">
        <v>0</v>
      </c>
      <c r="AL25" s="26">
        <f>SUM(AL26:AL34)</f>
        <v>7518712.3300000001</v>
      </c>
      <c r="AM25" s="26">
        <f>SUM(AM26:AM34)</f>
        <v>7518712.3300000001</v>
      </c>
      <c r="AN25" s="7"/>
      <c r="AO25" s="32">
        <f t="shared" si="7"/>
        <v>100</v>
      </c>
      <c r="AP25" s="8"/>
      <c r="AQ25" s="34">
        <f>AQ35</f>
        <v>400000</v>
      </c>
      <c r="AR25" s="34">
        <f>AR35</f>
        <v>400000</v>
      </c>
      <c r="AS25" s="8"/>
      <c r="AT25" s="10">
        <v>100</v>
      </c>
      <c r="AU25" s="8"/>
      <c r="AV25" s="34">
        <f>AV35</f>
        <v>9600000</v>
      </c>
      <c r="AW25" s="34">
        <f>AW35</f>
        <v>9600000</v>
      </c>
      <c r="AX25" s="8"/>
      <c r="AY25" s="35">
        <v>100</v>
      </c>
    </row>
    <row r="26" spans="1:51" ht="13.2" customHeight="1" x14ac:dyDescent="0.25">
      <c r="A26" s="1" t="s">
        <v>16</v>
      </c>
      <c r="B26" s="25">
        <f t="shared" ref="B26:B34" si="25">G26+L26+Q26+V26+AA26+AF26+AK26</f>
        <v>488156500</v>
      </c>
      <c r="C26" s="25">
        <f t="shared" si="20"/>
        <v>535272000</v>
      </c>
      <c r="D26" s="25">
        <f t="shared" si="20"/>
        <v>535272000</v>
      </c>
      <c r="E26" s="9">
        <f t="shared" si="18"/>
        <v>109.65172029871569</v>
      </c>
      <c r="F26" s="9">
        <f t="shared" si="21"/>
        <v>100</v>
      </c>
      <c r="G26" s="25">
        <v>477325000</v>
      </c>
      <c r="H26" s="25">
        <v>477325000</v>
      </c>
      <c r="I26" s="25">
        <v>477325000</v>
      </c>
      <c r="J26" s="9">
        <f t="shared" si="10"/>
        <v>100</v>
      </c>
      <c r="K26" s="9">
        <f t="shared" si="19"/>
        <v>100</v>
      </c>
      <c r="L26" s="25">
        <v>10831500</v>
      </c>
      <c r="M26" s="25">
        <v>45971500</v>
      </c>
      <c r="N26" s="25">
        <v>45971500</v>
      </c>
      <c r="O26" s="18" t="s">
        <v>49</v>
      </c>
      <c r="P26" s="9">
        <f t="shared" si="12"/>
        <v>100</v>
      </c>
      <c r="Q26" s="5"/>
      <c r="R26" s="6"/>
      <c r="S26" s="7"/>
      <c r="T26" s="7"/>
      <c r="U26" s="7"/>
      <c r="V26" s="5"/>
      <c r="W26" s="6"/>
      <c r="X26" s="7"/>
      <c r="Y26" s="7"/>
      <c r="Z26" s="7"/>
      <c r="AA26" s="5"/>
      <c r="AB26" s="25">
        <v>4398000</v>
      </c>
      <c r="AC26" s="25">
        <v>4398000</v>
      </c>
      <c r="AD26" s="7"/>
      <c r="AE26" s="9">
        <f t="shared" si="14"/>
        <v>100</v>
      </c>
      <c r="AF26" s="5"/>
      <c r="AG26" s="25">
        <v>7033000</v>
      </c>
      <c r="AH26" s="25">
        <v>7033000</v>
      </c>
      <c r="AI26" s="7"/>
      <c r="AJ26" s="17">
        <f t="shared" si="6"/>
        <v>100</v>
      </c>
      <c r="AK26" s="5"/>
      <c r="AL26" s="25">
        <v>544500</v>
      </c>
      <c r="AM26" s="25">
        <v>544500</v>
      </c>
      <c r="AN26" s="7"/>
      <c r="AO26" s="17">
        <f t="shared" si="7"/>
        <v>100</v>
      </c>
      <c r="AP26" s="8"/>
      <c r="AQ26" s="8"/>
      <c r="AR26" s="8"/>
      <c r="AS26" s="8"/>
      <c r="AT26" s="8"/>
      <c r="AU26" s="8"/>
      <c r="AV26" s="8"/>
      <c r="AW26" s="8"/>
      <c r="AX26" s="8"/>
      <c r="AY26" s="8"/>
    </row>
    <row r="27" spans="1:51" ht="13.2" customHeight="1" x14ac:dyDescent="0.25">
      <c r="A27" s="1" t="s">
        <v>17</v>
      </c>
      <c r="B27" s="25">
        <f t="shared" si="25"/>
        <v>1151309500</v>
      </c>
      <c r="C27" s="25">
        <f t="shared" si="20"/>
        <v>1269070800</v>
      </c>
      <c r="D27" s="25">
        <f t="shared" si="20"/>
        <v>1269070800</v>
      </c>
      <c r="E27" s="9">
        <f t="shared" si="18"/>
        <v>110.22846593379106</v>
      </c>
      <c r="F27" s="9">
        <f t="shared" si="21"/>
        <v>100</v>
      </c>
      <c r="G27" s="25">
        <v>1140359200</v>
      </c>
      <c r="H27" s="25">
        <v>1140359200</v>
      </c>
      <c r="I27" s="25">
        <v>1140359200</v>
      </c>
      <c r="J27" s="9">
        <f t="shared" si="10"/>
        <v>100</v>
      </c>
      <c r="K27" s="9">
        <f t="shared" si="19"/>
        <v>100</v>
      </c>
      <c r="L27" s="25">
        <v>10950300</v>
      </c>
      <c r="M27" s="25">
        <v>118478400</v>
      </c>
      <c r="N27" s="25">
        <v>118478400</v>
      </c>
      <c r="O27" s="18" t="s">
        <v>49</v>
      </c>
      <c r="P27" s="9">
        <f t="shared" si="12"/>
        <v>100</v>
      </c>
      <c r="Q27" s="5"/>
      <c r="R27" s="6"/>
      <c r="S27" s="7"/>
      <c r="T27" s="7"/>
      <c r="U27" s="7"/>
      <c r="V27" s="5"/>
      <c r="W27" s="6"/>
      <c r="X27" s="7"/>
      <c r="Y27" s="7"/>
      <c r="Z27" s="7"/>
      <c r="AA27" s="5"/>
      <c r="AB27" s="25">
        <v>5116700</v>
      </c>
      <c r="AC27" s="25">
        <v>5116700</v>
      </c>
      <c r="AD27" s="7"/>
      <c r="AE27" s="9">
        <f t="shared" si="14"/>
        <v>100</v>
      </c>
      <c r="AF27" s="5"/>
      <c r="AG27" s="25">
        <v>4476000</v>
      </c>
      <c r="AH27" s="25">
        <v>4476000</v>
      </c>
      <c r="AI27" s="7"/>
      <c r="AJ27" s="17">
        <f t="shared" si="6"/>
        <v>100</v>
      </c>
      <c r="AK27" s="5"/>
      <c r="AL27" s="25">
        <v>640500</v>
      </c>
      <c r="AM27" s="25">
        <v>640500</v>
      </c>
      <c r="AN27" s="7"/>
      <c r="AO27" s="17">
        <f t="shared" si="7"/>
        <v>100</v>
      </c>
      <c r="AP27" s="8"/>
      <c r="AQ27" s="8"/>
      <c r="AR27" s="8"/>
      <c r="AS27" s="8"/>
      <c r="AT27" s="8"/>
      <c r="AU27" s="8"/>
      <c r="AV27" s="8"/>
      <c r="AW27" s="8"/>
      <c r="AX27" s="8"/>
      <c r="AY27" s="8"/>
    </row>
    <row r="28" spans="1:51" ht="13.2" customHeight="1" x14ac:dyDescent="0.25">
      <c r="A28" s="1" t="s">
        <v>18</v>
      </c>
      <c r="B28" s="25">
        <f t="shared" si="25"/>
        <v>822039100</v>
      </c>
      <c r="C28" s="25">
        <f t="shared" si="20"/>
        <v>912213000</v>
      </c>
      <c r="D28" s="25">
        <f t="shared" si="20"/>
        <v>912213000</v>
      </c>
      <c r="E28" s="9">
        <f t="shared" si="18"/>
        <v>110.96953904017461</v>
      </c>
      <c r="F28" s="9">
        <f t="shared" si="21"/>
        <v>100</v>
      </c>
      <c r="G28" s="25">
        <v>805149900</v>
      </c>
      <c r="H28" s="25">
        <v>805149900</v>
      </c>
      <c r="I28" s="25">
        <v>805149900</v>
      </c>
      <c r="J28" s="9">
        <f t="shared" si="10"/>
        <v>100</v>
      </c>
      <c r="K28" s="9">
        <f t="shared" si="19"/>
        <v>100</v>
      </c>
      <c r="L28" s="25">
        <v>16889200</v>
      </c>
      <c r="M28" s="25">
        <v>94244400</v>
      </c>
      <c r="N28" s="25">
        <v>94244400</v>
      </c>
      <c r="O28" s="18" t="s">
        <v>49</v>
      </c>
      <c r="P28" s="9">
        <f t="shared" si="12"/>
        <v>100</v>
      </c>
      <c r="Q28" s="5"/>
      <c r="R28" s="6"/>
      <c r="S28" s="7"/>
      <c r="T28" s="7"/>
      <c r="U28" s="7"/>
      <c r="V28" s="5"/>
      <c r="W28" s="6"/>
      <c r="X28" s="7"/>
      <c r="Y28" s="7"/>
      <c r="Z28" s="7"/>
      <c r="AA28" s="5"/>
      <c r="AB28" s="25">
        <v>4889000</v>
      </c>
      <c r="AC28" s="25">
        <v>4889000</v>
      </c>
      <c r="AD28" s="7"/>
      <c r="AE28" s="9">
        <f t="shared" si="14"/>
        <v>100</v>
      </c>
      <c r="AF28" s="5"/>
      <c r="AG28" s="25">
        <v>7033000</v>
      </c>
      <c r="AH28" s="25">
        <v>7033000</v>
      </c>
      <c r="AI28" s="7"/>
      <c r="AJ28" s="17">
        <f t="shared" si="6"/>
        <v>100</v>
      </c>
      <c r="AK28" s="5"/>
      <c r="AL28" s="25">
        <v>896700</v>
      </c>
      <c r="AM28" s="25">
        <v>896700</v>
      </c>
      <c r="AN28" s="7"/>
      <c r="AO28" s="17">
        <f t="shared" si="7"/>
        <v>100</v>
      </c>
      <c r="AP28" s="8"/>
      <c r="AQ28" s="8"/>
      <c r="AR28" s="8"/>
      <c r="AS28" s="8"/>
      <c r="AT28" s="8"/>
      <c r="AU28" s="8"/>
      <c r="AV28" s="8"/>
      <c r="AW28" s="8"/>
      <c r="AX28" s="8"/>
      <c r="AY28" s="8"/>
    </row>
    <row r="29" spans="1:51" ht="13.2" customHeight="1" x14ac:dyDescent="0.25">
      <c r="A29" s="1" t="s">
        <v>19</v>
      </c>
      <c r="B29" s="25">
        <f t="shared" si="25"/>
        <v>568128200</v>
      </c>
      <c r="C29" s="25">
        <f t="shared" ref="C29:D35" si="26">H29+M29+R29+W29+AB29+AG29+AL29+AQ29+AV29</f>
        <v>609260800</v>
      </c>
      <c r="D29" s="25">
        <f t="shared" si="26"/>
        <v>609260800</v>
      </c>
      <c r="E29" s="9">
        <f t="shared" si="18"/>
        <v>107.24002082628535</v>
      </c>
      <c r="F29" s="9">
        <f t="shared" si="21"/>
        <v>100</v>
      </c>
      <c r="G29" s="25">
        <v>557582200</v>
      </c>
      <c r="H29" s="25">
        <v>557582200</v>
      </c>
      <c r="I29" s="25">
        <v>557582200</v>
      </c>
      <c r="J29" s="9">
        <f t="shared" si="10"/>
        <v>100</v>
      </c>
      <c r="K29" s="9">
        <f t="shared" si="19"/>
        <v>100</v>
      </c>
      <c r="L29" s="25">
        <v>10546000</v>
      </c>
      <c r="M29" s="25">
        <v>43388300</v>
      </c>
      <c r="N29" s="25">
        <v>43388300</v>
      </c>
      <c r="O29" s="18" t="s">
        <v>49</v>
      </c>
      <c r="P29" s="9">
        <f t="shared" si="12"/>
        <v>100</v>
      </c>
      <c r="Q29" s="5"/>
      <c r="R29" s="6"/>
      <c r="S29" s="7"/>
      <c r="T29" s="7"/>
      <c r="U29" s="7"/>
      <c r="V29" s="5"/>
      <c r="W29" s="6"/>
      <c r="X29" s="7"/>
      <c r="Y29" s="7"/>
      <c r="Z29" s="7"/>
      <c r="AA29" s="5"/>
      <c r="AB29" s="25">
        <v>3397600</v>
      </c>
      <c r="AC29" s="25">
        <v>3397600</v>
      </c>
      <c r="AD29" s="7"/>
      <c r="AE29" s="9">
        <f t="shared" si="14"/>
        <v>100</v>
      </c>
      <c r="AF29" s="5"/>
      <c r="AG29" s="25">
        <v>4092000</v>
      </c>
      <c r="AH29" s="25">
        <v>4092000</v>
      </c>
      <c r="AI29" s="7"/>
      <c r="AJ29" s="17">
        <f t="shared" si="6"/>
        <v>100</v>
      </c>
      <c r="AK29" s="5"/>
      <c r="AL29" s="25">
        <v>800700</v>
      </c>
      <c r="AM29" s="25">
        <v>800700</v>
      </c>
      <c r="AN29" s="7"/>
      <c r="AO29" s="17">
        <f t="shared" si="7"/>
        <v>100</v>
      </c>
      <c r="AP29" s="8"/>
      <c r="AQ29" s="8"/>
      <c r="AR29" s="8"/>
      <c r="AS29" s="8"/>
      <c r="AT29" s="8"/>
      <c r="AU29" s="8"/>
      <c r="AV29" s="8"/>
      <c r="AW29" s="8"/>
      <c r="AX29" s="8"/>
      <c r="AY29" s="8"/>
    </row>
    <row r="30" spans="1:51" ht="13.2" customHeight="1" x14ac:dyDescent="0.25">
      <c r="A30" s="1" t="s">
        <v>20</v>
      </c>
      <c r="B30" s="25">
        <f t="shared" si="25"/>
        <v>28589400</v>
      </c>
      <c r="C30" s="25">
        <f t="shared" si="26"/>
        <v>167682198.5</v>
      </c>
      <c r="D30" s="25">
        <f t="shared" si="26"/>
        <v>167682198.5</v>
      </c>
      <c r="E30" s="18" t="s">
        <v>49</v>
      </c>
      <c r="F30" s="9">
        <f t="shared" si="21"/>
        <v>100</v>
      </c>
      <c r="G30" s="25"/>
      <c r="H30" s="25"/>
      <c r="I30" s="25"/>
      <c r="J30" s="9"/>
      <c r="K30" s="9"/>
      <c r="L30" s="25">
        <v>28589400</v>
      </c>
      <c r="M30" s="25">
        <v>158267800</v>
      </c>
      <c r="N30" s="25">
        <v>158267800</v>
      </c>
      <c r="O30" s="18" t="s">
        <v>49</v>
      </c>
      <c r="P30" s="9">
        <f t="shared" si="12"/>
        <v>100</v>
      </c>
      <c r="Q30" s="5"/>
      <c r="R30" s="6"/>
      <c r="S30" s="7"/>
      <c r="T30" s="7"/>
      <c r="U30" s="7"/>
      <c r="V30" s="5"/>
      <c r="W30" s="6"/>
      <c r="X30" s="7"/>
      <c r="Y30" s="7"/>
      <c r="Z30" s="7"/>
      <c r="AA30" s="5"/>
      <c r="AB30" s="25">
        <v>4367500</v>
      </c>
      <c r="AC30" s="25">
        <v>4367500</v>
      </c>
      <c r="AD30" s="7"/>
      <c r="AE30" s="9">
        <f t="shared" si="14"/>
        <v>100</v>
      </c>
      <c r="AF30" s="5"/>
      <c r="AG30" s="25">
        <v>3453000</v>
      </c>
      <c r="AH30" s="25">
        <v>3453000</v>
      </c>
      <c r="AI30" s="7"/>
      <c r="AJ30" s="17">
        <f t="shared" si="6"/>
        <v>100</v>
      </c>
      <c r="AK30" s="5"/>
      <c r="AL30" s="25">
        <v>1593898.5</v>
      </c>
      <c r="AM30" s="25">
        <v>1593898.5</v>
      </c>
      <c r="AN30" s="7"/>
      <c r="AO30" s="17">
        <f t="shared" si="7"/>
        <v>100</v>
      </c>
      <c r="AP30" s="8"/>
      <c r="AQ30" s="8"/>
      <c r="AR30" s="8"/>
      <c r="AS30" s="8"/>
      <c r="AT30" s="8"/>
      <c r="AU30" s="8"/>
      <c r="AV30" s="8"/>
      <c r="AW30" s="8"/>
      <c r="AX30" s="8"/>
      <c r="AY30" s="8"/>
    </row>
    <row r="31" spans="1:51" ht="13.2" customHeight="1" x14ac:dyDescent="0.25">
      <c r="A31" s="1" t="s">
        <v>21</v>
      </c>
      <c r="B31" s="25">
        <f t="shared" si="25"/>
        <v>14562300</v>
      </c>
      <c r="C31" s="25">
        <f t="shared" si="26"/>
        <v>184952800</v>
      </c>
      <c r="D31" s="25">
        <f t="shared" si="26"/>
        <v>184952800</v>
      </c>
      <c r="E31" s="18" t="s">
        <v>49</v>
      </c>
      <c r="F31" s="9">
        <f t="shared" si="21"/>
        <v>100</v>
      </c>
      <c r="G31" s="25"/>
      <c r="H31" s="25"/>
      <c r="I31" s="25"/>
      <c r="J31" s="9"/>
      <c r="K31" s="9"/>
      <c r="L31" s="25">
        <v>14562300</v>
      </c>
      <c r="M31" s="25">
        <v>170577800</v>
      </c>
      <c r="N31" s="25">
        <v>170577800</v>
      </c>
      <c r="O31" s="18" t="s">
        <v>49</v>
      </c>
      <c r="P31" s="9">
        <f t="shared" si="12"/>
        <v>100</v>
      </c>
      <c r="Q31" s="5"/>
      <c r="R31" s="6"/>
      <c r="S31" s="7"/>
      <c r="T31" s="7"/>
      <c r="U31" s="7"/>
      <c r="V31" s="5"/>
      <c r="W31" s="6"/>
      <c r="X31" s="7"/>
      <c r="Y31" s="7"/>
      <c r="Z31" s="7"/>
      <c r="AA31" s="5"/>
      <c r="AB31" s="25">
        <v>7404500</v>
      </c>
      <c r="AC31" s="25">
        <v>7404500</v>
      </c>
      <c r="AD31" s="7"/>
      <c r="AE31" s="9">
        <f t="shared" si="14"/>
        <v>100</v>
      </c>
      <c r="AF31" s="5"/>
      <c r="AG31" s="25">
        <v>6394000</v>
      </c>
      <c r="AH31" s="25">
        <v>6394000</v>
      </c>
      <c r="AI31" s="7"/>
      <c r="AJ31" s="17">
        <f t="shared" si="6"/>
        <v>100</v>
      </c>
      <c r="AK31" s="5"/>
      <c r="AL31" s="25">
        <v>576500</v>
      </c>
      <c r="AM31" s="25">
        <v>576500</v>
      </c>
      <c r="AN31" s="7"/>
      <c r="AO31" s="17">
        <f t="shared" si="7"/>
        <v>100</v>
      </c>
      <c r="AP31" s="8"/>
      <c r="AQ31" s="8"/>
      <c r="AR31" s="8"/>
      <c r="AS31" s="8"/>
      <c r="AT31" s="8"/>
      <c r="AU31" s="8"/>
      <c r="AV31" s="8"/>
      <c r="AW31" s="8"/>
      <c r="AX31" s="8"/>
      <c r="AY31" s="8"/>
    </row>
    <row r="32" spans="1:51" ht="13.2" customHeight="1" x14ac:dyDescent="0.25">
      <c r="A32" s="1" t="s">
        <v>22</v>
      </c>
      <c r="B32" s="25">
        <f t="shared" si="25"/>
        <v>10308300</v>
      </c>
      <c r="C32" s="25">
        <f t="shared" si="26"/>
        <v>38671113.829999998</v>
      </c>
      <c r="D32" s="25">
        <f t="shared" si="26"/>
        <v>38671113.829999998</v>
      </c>
      <c r="E32" s="18" t="s">
        <v>49</v>
      </c>
      <c r="F32" s="9">
        <f t="shared" si="21"/>
        <v>100</v>
      </c>
      <c r="G32" s="25"/>
      <c r="H32" s="25"/>
      <c r="I32" s="25"/>
      <c r="J32" s="9"/>
      <c r="K32" s="9"/>
      <c r="L32" s="25">
        <v>10308300</v>
      </c>
      <c r="M32" s="25">
        <v>27764600</v>
      </c>
      <c r="N32" s="25">
        <v>27764600</v>
      </c>
      <c r="O32" s="18" t="s">
        <v>49</v>
      </c>
      <c r="P32" s="9">
        <f t="shared" si="12"/>
        <v>100</v>
      </c>
      <c r="Q32" s="5"/>
      <c r="R32" s="6"/>
      <c r="S32" s="7"/>
      <c r="T32" s="7"/>
      <c r="U32" s="7"/>
      <c r="V32" s="5"/>
      <c r="W32" s="6"/>
      <c r="X32" s="7"/>
      <c r="Y32" s="7"/>
      <c r="Z32" s="7"/>
      <c r="AA32" s="5"/>
      <c r="AB32" s="25">
        <v>5214900</v>
      </c>
      <c r="AC32" s="25">
        <v>5214900</v>
      </c>
      <c r="AD32" s="7"/>
      <c r="AE32" s="9">
        <f t="shared" si="14"/>
        <v>100</v>
      </c>
      <c r="AF32" s="5"/>
      <c r="AG32" s="25">
        <v>4731000</v>
      </c>
      <c r="AH32" s="25">
        <v>4731000</v>
      </c>
      <c r="AI32" s="7"/>
      <c r="AJ32" s="17">
        <f t="shared" si="6"/>
        <v>100</v>
      </c>
      <c r="AK32" s="5"/>
      <c r="AL32" s="25">
        <v>960613.83</v>
      </c>
      <c r="AM32" s="25">
        <v>960613.83</v>
      </c>
      <c r="AN32" s="7"/>
      <c r="AO32" s="17">
        <f t="shared" si="7"/>
        <v>100</v>
      </c>
      <c r="AP32" s="8"/>
      <c r="AQ32" s="8"/>
      <c r="AR32" s="8"/>
      <c r="AS32" s="8"/>
      <c r="AT32" s="8"/>
      <c r="AU32" s="8"/>
      <c r="AV32" s="8"/>
      <c r="AW32" s="8"/>
      <c r="AX32" s="8"/>
      <c r="AY32" s="8"/>
    </row>
    <row r="33" spans="1:51" ht="13.2" customHeight="1" x14ac:dyDescent="0.25">
      <c r="A33" s="1" t="s">
        <v>23</v>
      </c>
      <c r="B33" s="25">
        <f t="shared" si="25"/>
        <v>17277200</v>
      </c>
      <c r="C33" s="25">
        <f t="shared" si="26"/>
        <v>67556500</v>
      </c>
      <c r="D33" s="25">
        <f t="shared" si="26"/>
        <v>67556500</v>
      </c>
      <c r="E33" s="18" t="s">
        <v>49</v>
      </c>
      <c r="F33" s="9">
        <f t="shared" si="21"/>
        <v>100</v>
      </c>
      <c r="G33" s="25"/>
      <c r="H33" s="25"/>
      <c r="I33" s="25"/>
      <c r="J33" s="9"/>
      <c r="K33" s="9"/>
      <c r="L33" s="25">
        <v>17277200</v>
      </c>
      <c r="M33" s="25">
        <v>54380400</v>
      </c>
      <c r="N33" s="25">
        <v>54380400</v>
      </c>
      <c r="O33" s="18" t="s">
        <v>49</v>
      </c>
      <c r="P33" s="9">
        <f t="shared" si="12"/>
        <v>100</v>
      </c>
      <c r="Q33" s="5"/>
      <c r="R33" s="6"/>
      <c r="S33" s="7"/>
      <c r="T33" s="7"/>
      <c r="U33" s="7"/>
      <c r="V33" s="5"/>
      <c r="W33" s="6"/>
      <c r="X33" s="7"/>
      <c r="Y33" s="7"/>
      <c r="Z33" s="7"/>
      <c r="AA33" s="5"/>
      <c r="AB33" s="25">
        <v>6077500</v>
      </c>
      <c r="AC33" s="25">
        <v>6077500</v>
      </c>
      <c r="AD33" s="7"/>
      <c r="AE33" s="9">
        <f t="shared" si="14"/>
        <v>100</v>
      </c>
      <c r="AF33" s="5"/>
      <c r="AG33" s="25">
        <v>6394000</v>
      </c>
      <c r="AH33" s="25">
        <v>6394000</v>
      </c>
      <c r="AI33" s="7"/>
      <c r="AJ33" s="17">
        <f t="shared" si="6"/>
        <v>100</v>
      </c>
      <c r="AK33" s="5"/>
      <c r="AL33" s="25">
        <v>704600</v>
      </c>
      <c r="AM33" s="25">
        <v>704600</v>
      </c>
      <c r="AN33" s="7"/>
      <c r="AO33" s="17">
        <f t="shared" si="7"/>
        <v>100</v>
      </c>
      <c r="AP33" s="8"/>
      <c r="AQ33" s="8"/>
      <c r="AR33" s="8"/>
      <c r="AS33" s="8"/>
      <c r="AT33" s="8"/>
      <c r="AU33" s="8"/>
      <c r="AV33" s="8"/>
      <c r="AW33" s="8"/>
      <c r="AX33" s="8"/>
      <c r="AY33" s="8"/>
    </row>
    <row r="34" spans="1:51" ht="13.2" customHeight="1" x14ac:dyDescent="0.25">
      <c r="A34" s="1" t="s">
        <v>24</v>
      </c>
      <c r="B34" s="25">
        <f t="shared" si="25"/>
        <v>10981100</v>
      </c>
      <c r="C34" s="25">
        <f t="shared" si="26"/>
        <v>148478000</v>
      </c>
      <c r="D34" s="25">
        <f t="shared" si="26"/>
        <v>148478000</v>
      </c>
      <c r="E34" s="18" t="s">
        <v>49</v>
      </c>
      <c r="F34" s="9">
        <f>D34/C34*100</f>
        <v>100</v>
      </c>
      <c r="G34" s="25"/>
      <c r="H34" s="25"/>
      <c r="I34" s="25"/>
      <c r="J34" s="9"/>
      <c r="K34" s="9"/>
      <c r="L34" s="25">
        <v>10981100</v>
      </c>
      <c r="M34" s="25">
        <v>138883300</v>
      </c>
      <c r="N34" s="25">
        <v>138883300</v>
      </c>
      <c r="O34" s="18" t="s">
        <v>49</v>
      </c>
      <c r="P34" s="9">
        <f t="shared" si="12"/>
        <v>100</v>
      </c>
      <c r="Q34" s="5"/>
      <c r="R34" s="6"/>
      <c r="S34" s="7"/>
      <c r="T34" s="7"/>
      <c r="U34" s="7"/>
      <c r="V34" s="5"/>
      <c r="W34" s="6"/>
      <c r="X34" s="7"/>
      <c r="Y34" s="7"/>
      <c r="Z34" s="7"/>
      <c r="AA34" s="5"/>
      <c r="AB34" s="25">
        <v>2400000</v>
      </c>
      <c r="AC34" s="25">
        <v>2400000</v>
      </c>
      <c r="AD34" s="7"/>
      <c r="AE34" s="9">
        <f t="shared" si="14"/>
        <v>100</v>
      </c>
      <c r="AF34" s="5"/>
      <c r="AG34" s="25">
        <v>6394000</v>
      </c>
      <c r="AH34" s="25">
        <v>6394000</v>
      </c>
      <c r="AI34" s="7"/>
      <c r="AJ34" s="17">
        <f t="shared" si="6"/>
        <v>100</v>
      </c>
      <c r="AK34" s="5"/>
      <c r="AL34" s="25">
        <v>800700</v>
      </c>
      <c r="AM34" s="25">
        <v>800700</v>
      </c>
      <c r="AN34" s="7"/>
      <c r="AO34" s="17">
        <f t="shared" si="7"/>
        <v>100</v>
      </c>
      <c r="AP34" s="8"/>
      <c r="AQ34" s="8"/>
      <c r="AR34" s="8"/>
      <c r="AS34" s="8"/>
      <c r="AT34" s="8"/>
      <c r="AU34" s="8"/>
      <c r="AV34" s="8"/>
      <c r="AW34" s="8"/>
      <c r="AX34" s="8"/>
      <c r="AY34" s="8"/>
    </row>
    <row r="35" spans="1:51" ht="13.2" customHeight="1" x14ac:dyDescent="0.25">
      <c r="A35" s="29" t="s">
        <v>53</v>
      </c>
      <c r="B35" s="25"/>
      <c r="C35" s="25">
        <f t="shared" si="26"/>
        <v>10000000</v>
      </c>
      <c r="D35" s="25">
        <f t="shared" si="26"/>
        <v>10000000</v>
      </c>
      <c r="E35" s="18"/>
      <c r="F35" s="9">
        <f>D35/C35*100</f>
        <v>100</v>
      </c>
      <c r="G35" s="9"/>
      <c r="H35" s="25"/>
      <c r="I35" s="25"/>
      <c r="J35" s="9"/>
      <c r="K35" s="9"/>
      <c r="L35" s="25"/>
      <c r="M35" s="25"/>
      <c r="N35" s="25"/>
      <c r="O35" s="18"/>
      <c r="P35" s="9"/>
      <c r="Q35" s="5"/>
      <c r="R35" s="6"/>
      <c r="S35" s="7"/>
      <c r="T35" s="7"/>
      <c r="U35" s="7"/>
      <c r="V35" s="5"/>
      <c r="W35" s="6"/>
      <c r="X35" s="7"/>
      <c r="Y35" s="7"/>
      <c r="Z35" s="7"/>
      <c r="AA35" s="5"/>
      <c r="AB35" s="25"/>
      <c r="AC35" s="25"/>
      <c r="AD35" s="7"/>
      <c r="AE35" s="9"/>
      <c r="AF35" s="5"/>
      <c r="AG35" s="25"/>
      <c r="AH35" s="25"/>
      <c r="AI35" s="7"/>
      <c r="AJ35" s="17"/>
      <c r="AK35" s="5"/>
      <c r="AL35" s="25"/>
      <c r="AM35" s="25"/>
      <c r="AN35" s="7"/>
      <c r="AO35" s="17"/>
      <c r="AP35" s="8"/>
      <c r="AQ35" s="33">
        <v>400000</v>
      </c>
      <c r="AR35" s="33">
        <v>400000</v>
      </c>
      <c r="AS35" s="8"/>
      <c r="AT35" s="35">
        <v>100</v>
      </c>
      <c r="AU35" s="8"/>
      <c r="AV35" s="33">
        <v>9600000</v>
      </c>
      <c r="AW35" s="33">
        <v>9600000</v>
      </c>
      <c r="AX35" s="8"/>
      <c r="AY35" s="35">
        <v>100</v>
      </c>
    </row>
    <row r="36" spans="1:51" ht="30" customHeight="1" x14ac:dyDescent="0.25">
      <c r="A36" s="15" t="s">
        <v>41</v>
      </c>
      <c r="B36" s="26">
        <f t="shared" ref="B36" si="27">G36+L36+Q36+V36+AA36+AF36</f>
        <v>1999932800</v>
      </c>
      <c r="C36" s="26">
        <f>H36+M36+R36+W36+AB36+AG36</f>
        <v>0</v>
      </c>
      <c r="D36" s="25"/>
      <c r="E36" s="2"/>
      <c r="F36" s="2"/>
      <c r="G36" s="25"/>
      <c r="H36" s="11"/>
      <c r="I36" s="12"/>
      <c r="J36" s="13"/>
      <c r="K36" s="12"/>
      <c r="L36" s="26">
        <v>1499932800</v>
      </c>
      <c r="M36" s="26"/>
      <c r="N36" s="25"/>
      <c r="O36" s="12"/>
      <c r="P36" s="12"/>
      <c r="Q36" s="26">
        <v>200000000</v>
      </c>
      <c r="R36" s="10">
        <v>0</v>
      </c>
      <c r="S36" s="12"/>
      <c r="T36" s="12"/>
      <c r="U36" s="12"/>
      <c r="V36" s="26">
        <v>100000000</v>
      </c>
      <c r="W36" s="10">
        <v>0</v>
      </c>
      <c r="X36" s="12"/>
      <c r="Y36" s="12"/>
      <c r="Z36" s="12"/>
      <c r="AA36" s="26">
        <v>100000000</v>
      </c>
      <c r="AB36" s="10"/>
      <c r="AC36" s="12"/>
      <c r="AD36" s="12"/>
      <c r="AE36" s="10"/>
      <c r="AF36" s="26">
        <v>100000000</v>
      </c>
      <c r="AG36" s="10"/>
      <c r="AH36" s="12"/>
      <c r="AI36" s="12"/>
      <c r="AJ36" s="12"/>
      <c r="AK36" s="10"/>
      <c r="AL36" s="10"/>
      <c r="AM36" s="12"/>
      <c r="AN36" s="12"/>
      <c r="AO36" s="12"/>
      <c r="AP36" s="8"/>
      <c r="AQ36" s="8"/>
      <c r="AR36" s="8"/>
      <c r="AS36" s="8"/>
      <c r="AT36" s="8"/>
      <c r="AU36" s="8"/>
      <c r="AV36" s="8"/>
      <c r="AW36" s="8"/>
      <c r="AX36" s="8"/>
      <c r="AY36" s="8"/>
    </row>
  </sheetData>
  <mergeCells count="77">
    <mergeCell ref="B2:O2"/>
    <mergeCell ref="AK9:AO9"/>
    <mergeCell ref="AK5:AO5"/>
    <mergeCell ref="AK6:AK7"/>
    <mergeCell ref="AL6:AL7"/>
    <mergeCell ref="AM6:AM7"/>
    <mergeCell ref="AN6:AO6"/>
    <mergeCell ref="AF4:AJ4"/>
    <mergeCell ref="N3:O3"/>
    <mergeCell ref="G4:P4"/>
    <mergeCell ref="F7:F9"/>
    <mergeCell ref="T6:U6"/>
    <mergeCell ref="G6:G7"/>
    <mergeCell ref="Q6:Q7"/>
    <mergeCell ref="R6:R7"/>
    <mergeCell ref="S6:S7"/>
    <mergeCell ref="A4:A9"/>
    <mergeCell ref="B6:B9"/>
    <mergeCell ref="C6:C9"/>
    <mergeCell ref="D6:D9"/>
    <mergeCell ref="E7:E9"/>
    <mergeCell ref="B4:F5"/>
    <mergeCell ref="E6:F6"/>
    <mergeCell ref="Q5:U5"/>
    <mergeCell ref="Q4:AE4"/>
    <mergeCell ref="Q8:U8"/>
    <mergeCell ref="Q9:U9"/>
    <mergeCell ref="V6:V7"/>
    <mergeCell ref="W6:W7"/>
    <mergeCell ref="X6:X7"/>
    <mergeCell ref="V9:Z9"/>
    <mergeCell ref="V5:Z5"/>
    <mergeCell ref="Y6:Z6"/>
    <mergeCell ref="V8:Z8"/>
    <mergeCell ref="G9:K9"/>
    <mergeCell ref="L5:P5"/>
    <mergeCell ref="L6:L7"/>
    <mergeCell ref="M6:M7"/>
    <mergeCell ref="N6:N7"/>
    <mergeCell ref="O6:P6"/>
    <mergeCell ref="L8:P8"/>
    <mergeCell ref="L9:P9"/>
    <mergeCell ref="G5:K5"/>
    <mergeCell ref="H6:H7"/>
    <mergeCell ref="I6:I7"/>
    <mergeCell ref="J6:K6"/>
    <mergeCell ref="G8:K8"/>
    <mergeCell ref="AF5:AJ5"/>
    <mergeCell ref="AI6:AJ6"/>
    <mergeCell ref="AF8:AJ8"/>
    <mergeCell ref="AA5:AE5"/>
    <mergeCell ref="AF9:AJ9"/>
    <mergeCell ref="AA8:AE8"/>
    <mergeCell ref="AA9:AE9"/>
    <mergeCell ref="AF6:AF7"/>
    <mergeCell ref="AG6:AG7"/>
    <mergeCell ref="AH6:AH7"/>
    <mergeCell ref="AA6:AA7"/>
    <mergeCell ref="AB6:AB7"/>
    <mergeCell ref="AC6:AC7"/>
    <mergeCell ref="AD6:AE6"/>
    <mergeCell ref="AU5:AY5"/>
    <mergeCell ref="AU9:AY9"/>
    <mergeCell ref="AK4:AY4"/>
    <mergeCell ref="AP8:AT8"/>
    <mergeCell ref="AU8:AY8"/>
    <mergeCell ref="AP9:AT9"/>
    <mergeCell ref="AU6:AU7"/>
    <mergeCell ref="AV6:AV7"/>
    <mergeCell ref="AW6:AW7"/>
    <mergeCell ref="AX6:AY6"/>
    <mergeCell ref="AP5:AT5"/>
    <mergeCell ref="AP6:AP7"/>
    <mergeCell ref="AQ6:AQ7"/>
    <mergeCell ref="AR6:AR7"/>
    <mergeCell ref="AS6:AT6"/>
    <mergeCell ref="AK8:AO8"/>
  </mergeCells>
  <pageMargins left="0.59055118110236227" right="0.23622047244094491" top="1.1811023622047245" bottom="0.35433070866141736" header="0.39370078740157483" footer="0.27559055118110237"/>
  <pageSetup paperSize="9" scale="73" firstPageNumber="1656" orientation="landscape" useFirstPageNumber="1" r:id="rId1"/>
  <headerFooter>
    <oddFooter>&amp;R&amp;P</oddFooter>
  </headerFooter>
  <ignoredErrors>
    <ignoredError sqref="C12 C13:C2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</vt:lpstr>
      <vt:lpstr>год!Заголовки_для_печати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Середкина Оксана Геннадьевна</cp:lastModifiedBy>
  <cp:lastPrinted>2021-05-04T06:19:45Z</cp:lastPrinted>
  <dcterms:created xsi:type="dcterms:W3CDTF">2020-04-06T12:37:11Z</dcterms:created>
  <dcterms:modified xsi:type="dcterms:W3CDTF">2021-05-04T06:19:53Z</dcterms:modified>
</cp:coreProperties>
</file>